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IS" sheetId="1" r:id="rId1"/>
    <sheet name="BS" sheetId="2" r:id="rId2"/>
    <sheet name="CASHFLOW" sheetId="3" r:id="rId3"/>
    <sheet name="EQUITY" sheetId="4" r:id="rId4"/>
    <sheet name="NOTE" sheetId="5" r:id="rId5"/>
  </sheets>
  <definedNames>
    <definedName name="_xlnm.Print_Area" localSheetId="4">'NOTE'!$A$1:$J$499</definedName>
    <definedName name="_xlnm.Print_Titles" localSheetId="4">'NOTE'!$1:$2</definedName>
  </definedNames>
  <calcPr fullCalcOnLoad="1"/>
</workbook>
</file>

<file path=xl/sharedStrings.xml><?xml version="1.0" encoding="utf-8"?>
<sst xmlns="http://schemas.openxmlformats.org/spreadsheetml/2006/main" count="320" uniqueCount="220">
  <si>
    <t xml:space="preserve">DPS RESOURCES BERHAD </t>
  </si>
  <si>
    <t>(Company No. 630878-X)</t>
  </si>
  <si>
    <t>CONDENSED CONSOLIDATED INCOME STATEMENT</t>
  </si>
  <si>
    <t>FOR THE FIRST QUARTER ENDED 31 MARCH 2006</t>
  </si>
  <si>
    <t>(The figures have not been audited)</t>
  </si>
  <si>
    <t>Individual Quarter</t>
  </si>
  <si>
    <t>Cumulative Quarter</t>
  </si>
  <si>
    <t>Preceding Year</t>
  </si>
  <si>
    <t>Current Year</t>
  </si>
  <si>
    <t>Corresponding</t>
  </si>
  <si>
    <t>Quarter</t>
  </si>
  <si>
    <t>To Date</t>
  </si>
  <si>
    <t>Period</t>
  </si>
  <si>
    <t>31.03.06</t>
  </si>
  <si>
    <t>31.03.05</t>
  </si>
  <si>
    <t>RM'000</t>
  </si>
  <si>
    <t>Revenue</t>
  </si>
  <si>
    <t>Cost of sales</t>
  </si>
  <si>
    <t>Gross profit</t>
  </si>
  <si>
    <t>Operating expenses</t>
  </si>
  <si>
    <t>Other operating income</t>
  </si>
  <si>
    <t>Profit from operations</t>
  </si>
  <si>
    <t>Finance cost</t>
  </si>
  <si>
    <t>Profit before tax</t>
  </si>
  <si>
    <t>Taxation</t>
  </si>
  <si>
    <t xml:space="preserve">Profit after tax </t>
  </si>
  <si>
    <t>Minority interest</t>
  </si>
  <si>
    <t>Profit for the period</t>
  </si>
  <si>
    <t>Pre-acquisition profit</t>
  </si>
  <si>
    <t>Profit for the period after pre-acquisition profit</t>
  </si>
  <si>
    <t>Weighted average number of shares ('000s)</t>
  </si>
  <si>
    <t>Basic earnings per share (sen)</t>
  </si>
  <si>
    <t>CONDENSED CONSOLIDATED  BALANCE SHEETS AS AT 31 MARCH 2006</t>
  </si>
  <si>
    <t>As At</t>
  </si>
  <si>
    <t>As At End</t>
  </si>
  <si>
    <t>Preceding</t>
  </si>
  <si>
    <t xml:space="preserve">Of Current </t>
  </si>
  <si>
    <t>Financial</t>
  </si>
  <si>
    <t>Year End</t>
  </si>
  <si>
    <t>31.12.05</t>
  </si>
  <si>
    <t>Property, plant and equipment</t>
  </si>
  <si>
    <t>Deferred expenditure</t>
  </si>
  <si>
    <t>Current assets</t>
  </si>
  <si>
    <t>Inventories</t>
  </si>
  <si>
    <t>Receivables</t>
  </si>
  <si>
    <t>Deferred Expenditure</t>
  </si>
  <si>
    <t>Tax refundable</t>
  </si>
  <si>
    <t>Cash and cash equivalents</t>
  </si>
  <si>
    <t>Current liabilities</t>
  </si>
  <si>
    <t>Payables</t>
  </si>
  <si>
    <t>Short term borrowings</t>
  </si>
  <si>
    <t xml:space="preserve">Net current assets </t>
  </si>
  <si>
    <t>Share capital</t>
  </si>
  <si>
    <t>Reserves</t>
  </si>
  <si>
    <t>Shareholders' funds</t>
  </si>
  <si>
    <t>Deferred taxation</t>
  </si>
  <si>
    <t>Long term borrowings</t>
  </si>
  <si>
    <t>Negative goodwill on consolidation</t>
  </si>
  <si>
    <t>Net Tangible Assets per share (RM)</t>
  </si>
  <si>
    <t>CONDENSED CONSOLIDATED CASH FLOW STATEMENT</t>
  </si>
  <si>
    <t>Cumulative</t>
  </si>
  <si>
    <t>Net cash outflow from operating activities</t>
  </si>
  <si>
    <t>Net cash outflow from investing activities</t>
  </si>
  <si>
    <t>Net cash inflow from financing activities</t>
  </si>
  <si>
    <t>Net increase in cash and cash equivalents</t>
  </si>
  <si>
    <t>Reconciliation :</t>
  </si>
  <si>
    <t>Cash and bank balances</t>
  </si>
  <si>
    <t xml:space="preserve">Bank overdrafts </t>
  </si>
  <si>
    <t>Cash and cash equivalents as at 1 January 2006</t>
  </si>
  <si>
    <t>Cash and cash equivalents as at 31 March 2006</t>
  </si>
  <si>
    <t>CONDENSED CONSOLIDATED STATEMENT OF CHANGES IN EQUITY</t>
  </si>
  <si>
    <t xml:space="preserve">Distributable </t>
  </si>
  <si>
    <t>Share</t>
  </si>
  <si>
    <t xml:space="preserve">Retained </t>
  </si>
  <si>
    <t>Capital</t>
  </si>
  <si>
    <t>Premium</t>
  </si>
  <si>
    <t>Profit</t>
  </si>
  <si>
    <t>Total</t>
  </si>
  <si>
    <t>Balance as at 1 January 2005</t>
  </si>
  <si>
    <t>Issue of Ordinary Shares</t>
  </si>
  <si>
    <t>Acquisition of subsidiary companies</t>
  </si>
  <si>
    <t>Restricted issue</t>
  </si>
  <si>
    <t>Public issue</t>
  </si>
  <si>
    <t>Listing expenses written-off</t>
  </si>
  <si>
    <t>against share premium</t>
  </si>
  <si>
    <t>Net loss not recognised in Income Statement</t>
  </si>
  <si>
    <t>Net profit for the year</t>
  </si>
  <si>
    <t>Balance as at 31 December 2005</t>
  </si>
  <si>
    <t>Transfer of balance of negative goodwill which</t>
  </si>
  <si>
    <t>has not been credited</t>
  </si>
  <si>
    <t>Net Prior Year Adjustment</t>
  </si>
  <si>
    <t>Net profit for the period</t>
  </si>
  <si>
    <t>Dividends for the year ended:</t>
  </si>
  <si>
    <t>Balance as at 31 March 2006</t>
  </si>
  <si>
    <t>PART A: EXPLANATORY NOTES IN ACCORDANCE WITH FRS 134 REQUIREMENTS</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</si>
  <si>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</si>
  <si>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</si>
  <si>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</si>
  <si>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</si>
  <si>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</si>
  <si>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</si>
  <si>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</si>
  <si>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</si>
  <si>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</si>
  <si>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</si>
  <si>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</si>
  <si>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</si>
  <si>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</si>
  <si>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</si>
  <si>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</si>
  <si>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</si>
  <si>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</si>
  <si>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</si>
  <si>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</si>
  <si>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</si>
  <si>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Quarter Ended 31.03.06</t>
  </si>
  <si>
    <t>Quarter Ended 31.03.05</t>
  </si>
  <si>
    <t>Primary Reporting Format -         Business Segments</t>
  </si>
  <si>
    <t>Profit before taxation</t>
  </si>
  <si>
    <t>RM '000</t>
  </si>
  <si>
    <t>Manufacturing of wood based products</t>
  </si>
  <si>
    <t>Trading</t>
  </si>
  <si>
    <t>Property investment</t>
  </si>
  <si>
    <t>Agro-based industry</t>
  </si>
  <si>
    <r>
      <t>ADD:</t>
    </r>
    <r>
      <rPr>
        <u val="single"/>
        <sz val="10"/>
        <rFont val="Times New Roman"/>
        <family val="1"/>
      </rPr>
      <t xml:space="preserve"> Inter-segment revenue</t>
    </r>
  </si>
  <si>
    <t>Investment holding</t>
  </si>
  <si>
    <t xml:space="preserve">Assets and Liabilities </t>
  </si>
  <si>
    <t>Quarter End 31.03.06</t>
  </si>
  <si>
    <r>
      <t xml:space="preserve">Assets </t>
    </r>
    <r>
      <rPr>
        <sz val="10"/>
        <color indexed="10"/>
        <rFont val="Times New Roman"/>
        <family val="1"/>
      </rPr>
      <t>@</t>
    </r>
  </si>
  <si>
    <r>
      <t>Liabilities</t>
    </r>
    <r>
      <rPr>
        <sz val="10"/>
        <color indexed="10"/>
        <rFont val="Times New Roman"/>
        <family val="1"/>
      </rPr>
      <t xml:space="preserve"> #</t>
    </r>
  </si>
  <si>
    <t>Property</t>
  </si>
  <si>
    <t>@</t>
  </si>
  <si>
    <t>Segment assets comprise total current and non-current assets, less tax recoverable</t>
  </si>
  <si>
    <t>#</t>
  </si>
  <si>
    <t>Segment liabilities comprise total current and long-term liabilities, less tax payable and deferred taxation</t>
  </si>
  <si>
    <t>Segmental Information (continued)</t>
  </si>
  <si>
    <t xml:space="preserve">Current </t>
  </si>
  <si>
    <t>Malaysia</t>
  </si>
  <si>
    <t xml:space="preserve">Europe </t>
  </si>
  <si>
    <t>United States</t>
  </si>
  <si>
    <t>Asia Pacific</t>
  </si>
  <si>
    <t>Middle East</t>
  </si>
  <si>
    <t>Africa</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</si>
  <si>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</si>
  <si>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</si>
  <si>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</si>
  <si>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</si>
  <si>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</si>
  <si>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</si>
  <si>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</si>
  <si>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</si>
  <si>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</si>
  <si>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</si>
  <si>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Capital Commitments</t>
  </si>
  <si>
    <t>Capital commitments of the Group for the period ended 31 March 2006 are as follows:</t>
  </si>
  <si>
    <t xml:space="preserve">As at </t>
  </si>
  <si>
    <t>Approved and contracted for</t>
  </si>
  <si>
    <t>Approved but not contracted for</t>
  </si>
  <si>
    <t>- Contracted but not provided for</t>
  </si>
  <si>
    <t>PART B: ADDITIONAL INFORMATION REQUIRED BY BMSB'S LISTING REQUIREMENTS</t>
  </si>
  <si>
    <t>B1</t>
  </si>
  <si>
    <t>Review of Performance</t>
  </si>
  <si>
    <t>B2</t>
  </si>
  <si>
    <t>Comments on Material Change in Profit Before Taxation</t>
  </si>
  <si>
    <t>B3</t>
  </si>
  <si>
    <t>Commentary on Prospects</t>
  </si>
  <si>
    <t>B4</t>
  </si>
  <si>
    <t>Taxation comprise the following :</t>
  </si>
  <si>
    <t>Malaysian income tax</t>
  </si>
  <si>
    <t>Current tax</t>
  </si>
  <si>
    <t>Deferred tax</t>
  </si>
  <si>
    <t>B5</t>
  </si>
  <si>
    <t>Sales of Unquoted Investments and/or Properties</t>
  </si>
  <si>
    <t>B6</t>
  </si>
  <si>
    <t>Purchase or Disposal of Quoted Securities</t>
  </si>
  <si>
    <t>B7</t>
  </si>
  <si>
    <t>Corporate Proposal</t>
  </si>
  <si>
    <t>B8</t>
  </si>
  <si>
    <t>Group Borrowings and Debt Securities</t>
  </si>
  <si>
    <t>Total Group borrowings as at 31 March 2006 were as follows :-</t>
  </si>
  <si>
    <t>As at</t>
  </si>
  <si>
    <t>Secured</t>
  </si>
  <si>
    <t>Unsecured</t>
  </si>
  <si>
    <t xml:space="preserve">Long term borrowings </t>
  </si>
  <si>
    <t>B9</t>
  </si>
  <si>
    <t>Off Balance Sheet Financial Instruments</t>
  </si>
  <si>
    <t>B10</t>
  </si>
  <si>
    <t>Material Litigation</t>
  </si>
  <si>
    <t>B11</t>
  </si>
  <si>
    <t>Dividend Payable</t>
  </si>
  <si>
    <t>B12</t>
  </si>
  <si>
    <t>Earnings per Share</t>
  </si>
  <si>
    <t>The basic earnings per share for the current quarter and cumulative year to date are computed as follow:</t>
  </si>
  <si>
    <t>Individual</t>
  </si>
  <si>
    <t>Profit for the period (RM'000)</t>
  </si>
  <si>
    <t>Weighted average number of ordinary</t>
  </si>
  <si>
    <t xml:space="preserve">   shares of RM0.50 each in issue ('000)</t>
  </si>
  <si>
    <t>Basic Earnings Per Share (sen)</t>
  </si>
  <si>
    <t>B13</t>
  </si>
  <si>
    <t>Utilisation of Proceeds</t>
  </si>
  <si>
    <t>Utilisation of</t>
  </si>
  <si>
    <t>Proceeds</t>
  </si>
  <si>
    <t>proceeds</t>
  </si>
  <si>
    <t>Utilisation</t>
  </si>
  <si>
    <t xml:space="preserve">as disclosed </t>
  </si>
  <si>
    <t xml:space="preserve">as at </t>
  </si>
  <si>
    <t>in Prospectus</t>
  </si>
  <si>
    <t>Prepayment of bank borrowings</t>
  </si>
  <si>
    <t>Working capital</t>
  </si>
  <si>
    <t>Capital expenditure</t>
  </si>
  <si>
    <t>Estimated listing expenses</t>
  </si>
  <si>
    <t>PART C: STATUS OF COMPLIANCE WITH CONDITIONS IMPOSED BY THE SECURITIES COMMISSION</t>
  </si>
  <si>
    <t>C1</t>
  </si>
  <si>
    <t>By order of the Board</t>
  </si>
  <si>
    <t>DPS RESOURCES BERHAD</t>
  </si>
  <si>
    <t>LIM LI FANG -MAICSA 7012923</t>
  </si>
  <si>
    <t xml:space="preserve">Company Secretary         </t>
  </si>
  <si>
    <t>MELAKA</t>
  </si>
  <si>
    <t>25-04-2006</t>
  </si>
  <si>
    <t>Cessation of recognition on unutilised tax credit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</si>
</sst>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s>
  <fonts count="17">
    <font>
      <sz val="10"/>
      <name val="Arial"/>
      <family val="0"/>
    </font>
    <font>
      <sz val="8"/>
      <name val="Arial"/>
      <family val="0"/>
    </font>
    <font>
      <sz val="10"/>
      <name val="Times New Roman"/>
      <family val="1"/>
    </font>
    <font>
      <b/>
      <sz val="8"/>
      <name val="Times New Roman"/>
      <family val="1"/>
    </font>
    <font>
      <sz val="8"/>
      <name val="Times New Roman"/>
      <family val="1"/>
    </font>
    <font>
      <b/>
      <u val="single"/>
      <sz val="8"/>
      <name val="Times New Roman"/>
      <family val="1"/>
    </font>
    <font>
      <sz val="10"/>
      <color indexed="8"/>
      <name val="Times New Roman"/>
      <family val="1"/>
    </font>
    <font>
      <sz val="10"/>
      <color indexed="10"/>
      <name val="Times New Roman"/>
      <family val="1"/>
    </font>
    <font>
      <b/>
      <u val="single"/>
      <sz val="10"/>
      <color indexed="8"/>
      <name val="Times New Roman"/>
      <family val="1"/>
    </font>
    <font>
      <b/>
      <sz val="10"/>
      <color indexed="8"/>
      <name val="Times New Roman"/>
      <family val="1"/>
    </font>
    <font>
      <b/>
      <u val="single"/>
      <sz val="10"/>
      <name val="Times New Roman"/>
      <family val="1"/>
    </font>
    <font>
      <b/>
      <sz val="10"/>
      <name val="Times New Roman"/>
      <family val="1"/>
    </font>
    <font>
      <u val="single"/>
      <sz val="8"/>
      <name val="Times New Roman"/>
      <family val="1"/>
    </font>
    <font>
      <u val="single"/>
      <sz val="10"/>
      <name val="Times New Roman"/>
      <family val="1"/>
    </font>
    <font>
      <b/>
      <i/>
      <sz val="10"/>
      <name val="Times New Roman"/>
      <family val="1"/>
    </font>
    <font>
      <sz val="8"/>
      <color indexed="10"/>
      <name val="Times New Roman"/>
      <family val="1"/>
    </font>
    <font>
      <b/>
      <sz val="8"/>
      <color indexed="10"/>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37">
    <xf numFmtId="0" fontId="0" fillId="0" borderId="0" xfId="0" applyAlignment="1">
      <alignment/>
    </xf>
    <xf numFmtId="0" fontId="3" fillId="0" borderId="0" xfId="20" applyFont="1" applyAlignment="1">
      <alignment/>
      <protection/>
    </xf>
    <xf numFmtId="0" fontId="3" fillId="0" borderId="0" xfId="20" applyFont="1" applyFill="1" applyAlignment="1">
      <alignment/>
      <protection/>
    </xf>
    <xf numFmtId="0" fontId="4" fillId="0" borderId="0" xfId="20" applyFont="1">
      <alignment/>
      <protection/>
    </xf>
    <xf numFmtId="0" fontId="3" fillId="0" borderId="0" xfId="20" applyFont="1" applyFill="1" applyAlignment="1" quotePrefix="1">
      <alignment/>
      <protection/>
    </xf>
    <xf numFmtId="0" fontId="4" fillId="0" borderId="0" xfId="20" applyFont="1" applyFill="1" applyAlignment="1">
      <alignment horizontal="center"/>
      <protection/>
    </xf>
    <xf numFmtId="0" fontId="4" fillId="0" borderId="0" xfId="20" applyFont="1" applyFill="1">
      <alignment/>
      <protection/>
    </xf>
    <xf numFmtId="0" fontId="3" fillId="0" borderId="0" xfId="20" applyFont="1" applyAlignment="1">
      <alignment horizontal="left"/>
      <protection/>
    </xf>
    <xf numFmtId="0" fontId="4" fillId="0" borderId="0" xfId="20" applyFont="1" applyAlignment="1">
      <alignment horizontal="center"/>
      <protection/>
    </xf>
    <xf numFmtId="0" fontId="3" fillId="0" borderId="0" xfId="20" applyFont="1">
      <alignment/>
      <protection/>
    </xf>
    <xf numFmtId="164" fontId="4" fillId="0" borderId="0" xfId="20" applyNumberFormat="1" applyFont="1" applyFill="1" applyBorder="1">
      <alignment/>
      <protection/>
    </xf>
    <xf numFmtId="164" fontId="4" fillId="0" borderId="0" xfId="15" applyNumberFormat="1" applyFont="1" applyAlignment="1">
      <alignment/>
    </xf>
    <xf numFmtId="164" fontId="4" fillId="0" borderId="0" xfId="15" applyNumberFormat="1" applyFont="1" applyFill="1" applyAlignment="1">
      <alignment/>
    </xf>
    <xf numFmtId="164" fontId="4" fillId="0" borderId="0" xfId="15" applyNumberFormat="1" applyFont="1" applyFill="1" applyAlignment="1">
      <alignment horizontal="center"/>
    </xf>
    <xf numFmtId="164" fontId="4" fillId="0" borderId="1" xfId="15" applyNumberFormat="1" applyFont="1" applyFill="1" applyBorder="1" applyAlignment="1">
      <alignment/>
    </xf>
    <xf numFmtId="9" fontId="4" fillId="0" borderId="0" xfId="21" applyFont="1" applyFill="1" applyAlignment="1">
      <alignment/>
    </xf>
    <xf numFmtId="164" fontId="4" fillId="0" borderId="1" xfId="15" applyNumberFormat="1" applyFont="1" applyFill="1" applyBorder="1" applyAlignment="1">
      <alignment horizontal="center"/>
    </xf>
    <xf numFmtId="9" fontId="4" fillId="0" borderId="0" xfId="21" applyFont="1" applyFill="1" applyAlignment="1">
      <alignment horizontal="right"/>
    </xf>
    <xf numFmtId="164" fontId="4" fillId="0" borderId="2" xfId="15" applyNumberFormat="1" applyFont="1" applyFill="1" applyBorder="1" applyAlignment="1">
      <alignment horizontal="center"/>
    </xf>
    <xf numFmtId="164" fontId="4" fillId="0" borderId="0" xfId="15" applyNumberFormat="1" applyFont="1" applyFill="1" applyBorder="1" applyAlignment="1">
      <alignment/>
    </xf>
    <xf numFmtId="164" fontId="4" fillId="0" borderId="0" xfId="15" applyNumberFormat="1" applyFont="1" applyFill="1" applyBorder="1" applyAlignment="1">
      <alignment horizontal="center"/>
    </xf>
    <xf numFmtId="164" fontId="4" fillId="0" borderId="3" xfId="15" applyNumberFormat="1" applyFont="1" applyFill="1" applyBorder="1" applyAlignment="1">
      <alignment/>
    </xf>
    <xf numFmtId="43" fontId="4" fillId="0" borderId="0" xfId="15" applyNumberFormat="1" applyFont="1" applyAlignment="1">
      <alignment/>
    </xf>
    <xf numFmtId="164" fontId="4" fillId="0" borderId="1" xfId="15" applyNumberFormat="1" applyFont="1" applyBorder="1" applyAlignment="1">
      <alignment/>
    </xf>
    <xf numFmtId="43" fontId="4" fillId="0" borderId="0" xfId="15" applyFont="1" applyFill="1" applyBorder="1" applyAlignment="1">
      <alignment/>
    </xf>
    <xf numFmtId="0" fontId="4" fillId="0" borderId="0" xfId="20" applyFont="1" applyAlignment="1">
      <alignment wrapText="1"/>
      <protection/>
    </xf>
    <xf numFmtId="43" fontId="4" fillId="0" borderId="3" xfId="15" applyNumberFormat="1" applyFont="1" applyFill="1" applyBorder="1" applyAlignment="1">
      <alignment/>
    </xf>
    <xf numFmtId="165" fontId="4" fillId="0" borderId="0" xfId="15" applyNumberFormat="1" applyFont="1" applyFill="1" applyAlignment="1">
      <alignment/>
    </xf>
    <xf numFmtId="43" fontId="4" fillId="0" borderId="3" xfId="15" applyNumberFormat="1" applyFont="1" applyFill="1" applyBorder="1" applyAlignment="1">
      <alignment horizontal="center"/>
    </xf>
    <xf numFmtId="165" fontId="4" fillId="0" borderId="0" xfId="15" applyNumberFormat="1" applyFont="1" applyAlignment="1">
      <alignment/>
    </xf>
    <xf numFmtId="165" fontId="4" fillId="0" borderId="0" xfId="15" applyNumberFormat="1" applyFont="1" applyFill="1" applyAlignment="1">
      <alignment horizontal="center"/>
    </xf>
    <xf numFmtId="0" fontId="3" fillId="0" borderId="0" xfId="20" applyFont="1" applyFill="1">
      <alignment/>
      <protection/>
    </xf>
    <xf numFmtId="16" fontId="4" fillId="0" borderId="0" xfId="20" applyNumberFormat="1" applyFont="1" applyFill="1" applyAlignment="1">
      <alignment horizontal="center"/>
      <protection/>
    </xf>
    <xf numFmtId="164" fontId="3" fillId="0" borderId="0" xfId="15" applyNumberFormat="1" applyFont="1" applyFill="1" applyAlignment="1">
      <alignment/>
    </xf>
    <xf numFmtId="164" fontId="4" fillId="0" borderId="4" xfId="15" applyNumberFormat="1" applyFont="1" applyFill="1" applyBorder="1" applyAlignment="1">
      <alignment/>
    </xf>
    <xf numFmtId="164" fontId="4" fillId="0" borderId="5" xfId="15" applyNumberFormat="1" applyFont="1" applyFill="1" applyBorder="1" applyAlignment="1">
      <alignment/>
    </xf>
    <xf numFmtId="164" fontId="4" fillId="0" borderId="6" xfId="15" applyNumberFormat="1" applyFont="1" applyFill="1" applyBorder="1" applyAlignment="1">
      <alignment/>
    </xf>
    <xf numFmtId="164" fontId="3" fillId="0" borderId="0" xfId="15" applyNumberFormat="1" applyFont="1" applyFill="1" applyBorder="1" applyAlignment="1">
      <alignment/>
    </xf>
    <xf numFmtId="164" fontId="4" fillId="0" borderId="5" xfId="15" applyNumberFormat="1" applyFont="1" applyFill="1" applyBorder="1" applyAlignment="1">
      <alignment horizontal="center"/>
    </xf>
    <xf numFmtId="0" fontId="4" fillId="0" borderId="0" xfId="20" applyFont="1" applyFill="1" applyBorder="1">
      <alignment/>
      <protection/>
    </xf>
    <xf numFmtId="164" fontId="4" fillId="0" borderId="7" xfId="15" applyNumberFormat="1" applyFont="1" applyFill="1" applyBorder="1" applyAlignment="1">
      <alignment/>
    </xf>
    <xf numFmtId="164" fontId="4" fillId="0" borderId="0" xfId="15" applyNumberFormat="1" applyFont="1" applyFill="1" applyAlignment="1">
      <alignment horizontal="right"/>
    </xf>
    <xf numFmtId="164" fontId="4" fillId="0" borderId="2" xfId="15" applyNumberFormat="1" applyFont="1" applyFill="1" applyBorder="1" applyAlignment="1">
      <alignment/>
    </xf>
    <xf numFmtId="0" fontId="4" fillId="0" borderId="0" xfId="20" applyFont="1" applyFill="1" applyAlignment="1">
      <alignment horizontal="right"/>
      <protection/>
    </xf>
    <xf numFmtId="164" fontId="3" fillId="0" borderId="0" xfId="20" applyNumberFormat="1" applyFont="1" applyFill="1">
      <alignment/>
      <protection/>
    </xf>
    <xf numFmtId="0" fontId="3" fillId="0" borderId="0" xfId="20" applyFont="1" applyFill="1" applyAlignment="1">
      <alignment horizontal="left"/>
      <protection/>
    </xf>
    <xf numFmtId="43" fontId="3" fillId="0" borderId="8" xfId="15" applyNumberFormat="1" applyFont="1" applyFill="1" applyBorder="1" applyAlignment="1">
      <alignment/>
    </xf>
    <xf numFmtId="164" fontId="4" fillId="0" borderId="0" xfId="20" applyNumberFormat="1" applyFont="1" applyFill="1">
      <alignment/>
      <protection/>
    </xf>
    <xf numFmtId="15" fontId="4" fillId="0" borderId="0" xfId="20" applyNumberFormat="1" applyFont="1" applyAlignment="1">
      <alignment horizontal="center"/>
      <protection/>
    </xf>
    <xf numFmtId="15" fontId="4" fillId="0" borderId="0" xfId="20" applyNumberFormat="1" applyFont="1" applyFill="1" applyAlignment="1">
      <alignment horizontal="center"/>
      <protection/>
    </xf>
    <xf numFmtId="164" fontId="4" fillId="0" borderId="0" xfId="15" applyNumberFormat="1" applyFont="1" applyFill="1" applyBorder="1" applyAlignment="1">
      <alignment horizontal="right"/>
    </xf>
    <xf numFmtId="40" fontId="4" fillId="0" borderId="0" xfId="15" applyNumberFormat="1" applyFont="1" applyFill="1" applyBorder="1" applyAlignment="1">
      <alignment/>
    </xf>
    <xf numFmtId="0" fontId="5" fillId="0" borderId="0" xfId="20" applyFont="1">
      <alignment/>
      <protection/>
    </xf>
    <xf numFmtId="38" fontId="4" fillId="0" borderId="0" xfId="15" applyNumberFormat="1" applyFont="1" applyFill="1" applyBorder="1" applyAlignment="1">
      <alignment/>
    </xf>
    <xf numFmtId="37" fontId="4" fillId="0" borderId="0" xfId="15" applyNumberFormat="1" applyFont="1" applyFill="1" applyBorder="1" applyAlignment="1">
      <alignment/>
    </xf>
    <xf numFmtId="37" fontId="4" fillId="0" borderId="7" xfId="15" applyNumberFormat="1" applyFont="1" applyFill="1" applyBorder="1" applyAlignment="1">
      <alignment/>
    </xf>
    <xf numFmtId="164" fontId="4" fillId="0" borderId="0" xfId="15" applyNumberFormat="1" applyFont="1" applyAlignment="1">
      <alignment horizontal="center"/>
    </xf>
    <xf numFmtId="164" fontId="3" fillId="0" borderId="0" xfId="15" applyNumberFormat="1" applyFont="1" applyAlignment="1">
      <alignment horizontal="right"/>
    </xf>
    <xf numFmtId="164" fontId="3" fillId="0" borderId="0" xfId="15" applyNumberFormat="1" applyFont="1" applyAlignment="1">
      <alignment/>
    </xf>
    <xf numFmtId="164" fontId="4" fillId="0" borderId="9" xfId="15" applyNumberFormat="1" applyFont="1" applyBorder="1" applyAlignment="1">
      <alignment/>
    </xf>
    <xf numFmtId="164" fontId="4" fillId="0" borderId="2" xfId="15" applyNumberFormat="1" applyFont="1" applyBorder="1" applyAlignment="1">
      <alignment/>
    </xf>
    <xf numFmtId="164" fontId="4" fillId="0" borderId="10" xfId="15" applyNumberFormat="1" applyFont="1" applyBorder="1" applyAlignment="1">
      <alignment horizontal="right"/>
    </xf>
    <xf numFmtId="164" fontId="4" fillId="0" borderId="11" xfId="15" applyNumberFormat="1" applyFont="1" applyBorder="1" applyAlignment="1">
      <alignment/>
    </xf>
    <xf numFmtId="164" fontId="4" fillId="0" borderId="0" xfId="15" applyNumberFormat="1" applyFont="1" applyBorder="1" applyAlignment="1">
      <alignment/>
    </xf>
    <xf numFmtId="164" fontId="4" fillId="0" borderId="12" xfId="15" applyNumberFormat="1" applyFont="1" applyBorder="1" applyAlignment="1">
      <alignment horizontal="right"/>
    </xf>
    <xf numFmtId="164" fontId="4" fillId="0" borderId="13" xfId="15" applyNumberFormat="1" applyFont="1" applyBorder="1" applyAlignment="1">
      <alignment/>
    </xf>
    <xf numFmtId="164" fontId="4" fillId="0" borderId="14" xfId="15" applyNumberFormat="1" applyFont="1" applyBorder="1" applyAlignment="1">
      <alignment horizontal="right"/>
    </xf>
    <xf numFmtId="164" fontId="4" fillId="0" borderId="0" xfId="15" applyNumberFormat="1" applyFont="1" applyAlignment="1">
      <alignment horizontal="right"/>
    </xf>
    <xf numFmtId="164" fontId="4" fillId="0" borderId="0" xfId="15" applyNumberFormat="1" applyFont="1" applyBorder="1" applyAlignment="1">
      <alignment horizontal="right"/>
    </xf>
    <xf numFmtId="164" fontId="4" fillId="0" borderId="1" xfId="15" applyNumberFormat="1" applyFont="1" applyBorder="1" applyAlignment="1">
      <alignment horizontal="center"/>
    </xf>
    <xf numFmtId="164" fontId="3" fillId="0" borderId="0" xfId="15" applyNumberFormat="1" applyFont="1" applyFill="1" applyAlignment="1">
      <alignment horizontal="right"/>
    </xf>
    <xf numFmtId="0" fontId="3" fillId="0" borderId="0" xfId="20" applyFont="1" quotePrefix="1">
      <alignment/>
      <protection/>
    </xf>
    <xf numFmtId="164" fontId="3" fillId="0" borderId="7" xfId="15" applyNumberFormat="1" applyFont="1" applyBorder="1" applyAlignment="1">
      <alignment/>
    </xf>
    <xf numFmtId="0" fontId="4" fillId="0" borderId="0" xfId="19" applyFont="1" applyFill="1" applyBorder="1" applyAlignment="1">
      <alignment horizontal="center"/>
      <protection/>
    </xf>
    <xf numFmtId="0" fontId="4" fillId="0" borderId="0" xfId="20" applyFont="1" applyBorder="1">
      <alignment/>
      <protection/>
    </xf>
    <xf numFmtId="0" fontId="3" fillId="0" borderId="0" xfId="20" applyFont="1" applyAlignment="1" quotePrefix="1">
      <alignment horizontal="left"/>
      <protection/>
    </xf>
    <xf numFmtId="0" fontId="2" fillId="0" borderId="0" xfId="20" applyFont="1" applyFill="1">
      <alignment/>
      <protection/>
    </xf>
    <xf numFmtId="0" fontId="2" fillId="0" borderId="0" xfId="20" applyFont="1">
      <alignment/>
      <protection/>
    </xf>
    <xf numFmtId="0" fontId="4" fillId="0" borderId="0" xfId="19" applyFont="1" applyFill="1">
      <alignment/>
      <protection/>
    </xf>
    <xf numFmtId="0" fontId="4" fillId="0" borderId="0" xfId="19" applyFont="1" applyFill="1" applyAlignment="1">
      <alignment horizontal="center"/>
      <protection/>
    </xf>
    <xf numFmtId="0" fontId="4" fillId="0" borderId="0" xfId="19" applyFont="1" applyFill="1" applyBorder="1">
      <alignment/>
      <protection/>
    </xf>
    <xf numFmtId="0" fontId="12" fillId="0" borderId="0" xfId="19" applyFont="1" applyFill="1" applyBorder="1" applyAlignment="1">
      <alignment horizontal="center"/>
      <protection/>
    </xf>
    <xf numFmtId="0" fontId="4" fillId="0" borderId="0" xfId="20" applyFont="1" applyFill="1" applyBorder="1" applyAlignment="1">
      <alignment horizontal="center"/>
      <protection/>
    </xf>
    <xf numFmtId="0" fontId="2" fillId="0" borderId="0" xfId="19" applyFont="1" applyFill="1" applyBorder="1">
      <alignment/>
      <protection/>
    </xf>
    <xf numFmtId="0" fontId="2" fillId="0" borderId="0" xfId="19" applyFont="1" applyFill="1" applyBorder="1" applyAlignment="1">
      <alignment horizontal="center" wrapText="1"/>
      <protection/>
    </xf>
    <xf numFmtId="0" fontId="2" fillId="0" borderId="0" xfId="20" applyFont="1" applyFill="1" applyBorder="1" applyAlignment="1">
      <alignment horizontal="center" wrapText="1"/>
      <protection/>
    </xf>
    <xf numFmtId="0" fontId="2" fillId="0" borderId="0" xfId="20" applyFont="1" applyFill="1" applyAlignment="1">
      <alignment horizontal="center"/>
      <protection/>
    </xf>
    <xf numFmtId="41" fontId="2" fillId="0" borderId="0" xfId="19" applyNumberFormat="1" applyFont="1" applyFill="1" applyBorder="1" applyAlignment="1">
      <alignment horizontal="center"/>
      <protection/>
    </xf>
    <xf numFmtId="41" fontId="2" fillId="0" borderId="0" xfId="20" applyNumberFormat="1" applyFont="1" applyFill="1" applyBorder="1" applyAlignment="1">
      <alignment horizontal="center"/>
      <protection/>
    </xf>
    <xf numFmtId="41" fontId="2" fillId="0" borderId="8" xfId="19" applyNumberFormat="1" applyFont="1" applyFill="1" applyBorder="1" applyAlignment="1">
      <alignment horizontal="center"/>
      <protection/>
    </xf>
    <xf numFmtId="41" fontId="2" fillId="0" borderId="8" xfId="20" applyNumberFormat="1" applyFont="1" applyFill="1" applyBorder="1" applyAlignment="1">
      <alignment horizontal="center"/>
      <protection/>
    </xf>
    <xf numFmtId="0" fontId="10" fillId="0" borderId="0" xfId="19" applyFont="1" applyFill="1" applyBorder="1">
      <alignment/>
      <protection/>
    </xf>
    <xf numFmtId="41" fontId="2" fillId="0" borderId="15" xfId="20" applyNumberFormat="1" applyFont="1" applyFill="1" applyBorder="1">
      <alignment/>
      <protection/>
    </xf>
    <xf numFmtId="0" fontId="14" fillId="0" borderId="0" xfId="19" applyFont="1" applyFill="1" applyBorder="1">
      <alignment/>
      <protection/>
    </xf>
    <xf numFmtId="0" fontId="11" fillId="0" borderId="0" xfId="19" applyFont="1" applyFill="1" applyBorder="1">
      <alignment/>
      <protection/>
    </xf>
    <xf numFmtId="41" fontId="2" fillId="0" borderId="0" xfId="20" applyNumberFormat="1" applyFont="1" applyFill="1" applyAlignment="1">
      <alignment horizontal="center"/>
      <protection/>
    </xf>
    <xf numFmtId="41" fontId="2" fillId="0" borderId="7" xfId="19" applyNumberFormat="1" applyFont="1" applyFill="1" applyBorder="1" applyAlignment="1">
      <alignment horizontal="center"/>
      <protection/>
    </xf>
    <xf numFmtId="0" fontId="7" fillId="0" borderId="0" xfId="20" applyFont="1" applyFill="1" applyAlignment="1">
      <alignment horizontal="center"/>
      <protection/>
    </xf>
    <xf numFmtId="0" fontId="2" fillId="0" borderId="0" xfId="19" applyFont="1" applyFill="1" applyBorder="1" applyAlignment="1">
      <alignment horizontal="center"/>
      <protection/>
    </xf>
    <xf numFmtId="41" fontId="2" fillId="0" borderId="0" xfId="21" applyNumberFormat="1" applyFont="1" applyFill="1" applyBorder="1" applyAlignment="1">
      <alignment horizontal="right"/>
    </xf>
    <xf numFmtId="41" fontId="2" fillId="0" borderId="0" xfId="21" applyNumberFormat="1" applyFont="1" applyFill="1" applyAlignment="1">
      <alignment/>
    </xf>
    <xf numFmtId="9" fontId="4" fillId="0" borderId="0" xfId="20" applyNumberFormat="1" applyFont="1" applyFill="1">
      <alignment/>
      <protection/>
    </xf>
    <xf numFmtId="41" fontId="2" fillId="0" borderId="7" xfId="20" applyNumberFormat="1" applyFont="1" applyFill="1" applyBorder="1">
      <alignment/>
      <protection/>
    </xf>
    <xf numFmtId="164" fontId="4" fillId="0" borderId="0" xfId="20" applyNumberFormat="1" applyFont="1">
      <alignment/>
      <protection/>
    </xf>
    <xf numFmtId="0" fontId="15" fillId="0" borderId="0" xfId="20" applyFont="1" applyFill="1">
      <alignment/>
      <protection/>
    </xf>
    <xf numFmtId="0" fontId="16" fillId="0" borderId="0" xfId="20" applyFont="1" applyFill="1" applyAlignment="1">
      <alignment horizontal="left"/>
      <protection/>
    </xf>
    <xf numFmtId="41" fontId="2" fillId="0" borderId="0" xfId="20" applyNumberFormat="1" applyFont="1" applyFill="1">
      <alignment/>
      <protection/>
    </xf>
    <xf numFmtId="0" fontId="4" fillId="0" borderId="0" xfId="20" applyFont="1" applyFill="1" quotePrefix="1">
      <alignment/>
      <protection/>
    </xf>
    <xf numFmtId="41" fontId="4" fillId="0" borderId="0" xfId="20" applyNumberFormat="1" applyFont="1" applyFill="1">
      <alignment/>
      <protection/>
    </xf>
    <xf numFmtId="0" fontId="10" fillId="0" borderId="0" xfId="20" applyFont="1" applyFill="1">
      <alignment/>
      <protection/>
    </xf>
    <xf numFmtId="0" fontId="14" fillId="0" borderId="0" xfId="20" applyFont="1" applyFill="1">
      <alignment/>
      <protection/>
    </xf>
    <xf numFmtId="41" fontId="7" fillId="0" borderId="0" xfId="20" applyNumberFormat="1" applyFont="1" applyFill="1">
      <alignment/>
      <protection/>
    </xf>
    <xf numFmtId="41" fontId="7" fillId="0" borderId="0" xfId="20" applyNumberFormat="1" applyFont="1" applyFill="1" applyBorder="1">
      <alignment/>
      <protection/>
    </xf>
    <xf numFmtId="164" fontId="2" fillId="0" borderId="7" xfId="15" applyNumberFormat="1" applyFont="1" applyFill="1" applyBorder="1" applyAlignment="1">
      <alignment horizontal="center"/>
    </xf>
    <xf numFmtId="41" fontId="4" fillId="0" borderId="0" xfId="20" applyNumberFormat="1" applyFont="1" applyFill="1" applyBorder="1">
      <alignment/>
      <protection/>
    </xf>
    <xf numFmtId="0" fontId="11" fillId="0" borderId="0" xfId="20" applyFont="1" applyFill="1">
      <alignment/>
      <protection/>
    </xf>
    <xf numFmtId="0" fontId="2" fillId="0" borderId="0" xfId="20" applyFont="1" applyAlignment="1">
      <alignment horizontal="center"/>
      <protection/>
    </xf>
    <xf numFmtId="166" fontId="4" fillId="0" borderId="0" xfId="20" applyNumberFormat="1" applyFont="1" applyFill="1" applyBorder="1" applyAlignment="1">
      <alignment horizontal="center"/>
      <protection/>
    </xf>
    <xf numFmtId="41" fontId="4" fillId="0" borderId="0" xfId="20" applyNumberFormat="1" applyFont="1" applyFill="1" applyAlignment="1">
      <alignment horizontal="center"/>
      <protection/>
    </xf>
    <xf numFmtId="0" fontId="15" fillId="0" borderId="0" xfId="20" applyFont="1">
      <alignment/>
      <protection/>
    </xf>
    <xf numFmtId="0" fontId="11" fillId="0" borderId="0" xfId="20" applyFont="1">
      <alignment/>
      <protection/>
    </xf>
    <xf numFmtId="15" fontId="2" fillId="0" borderId="0" xfId="20" applyNumberFormat="1" applyFont="1" applyAlignment="1">
      <alignment horizontal="center"/>
      <protection/>
    </xf>
    <xf numFmtId="15" fontId="15" fillId="0" borderId="0" xfId="20" applyNumberFormat="1" applyFont="1" applyAlignment="1" quotePrefix="1">
      <alignment horizontal="center"/>
      <protection/>
    </xf>
    <xf numFmtId="15" fontId="4" fillId="0" borderId="0" xfId="20" applyNumberFormat="1" applyFont="1" applyFill="1" applyAlignment="1" quotePrefix="1">
      <alignment horizontal="center"/>
      <protection/>
    </xf>
    <xf numFmtId="164" fontId="2" fillId="0" borderId="3" xfId="15" applyNumberFormat="1" applyFont="1" applyFill="1" applyBorder="1" applyAlignment="1">
      <alignment/>
    </xf>
    <xf numFmtId="166" fontId="2" fillId="0" borderId="0" xfId="20" applyNumberFormat="1" applyFont="1" applyFill="1" applyBorder="1" applyAlignment="1">
      <alignment horizontal="center"/>
      <protection/>
    </xf>
    <xf numFmtId="43" fontId="2" fillId="0" borderId="3" xfId="15" applyFont="1" applyFill="1" applyBorder="1" applyAlignment="1">
      <alignment/>
    </xf>
    <xf numFmtId="41" fontId="2" fillId="0" borderId="0" xfId="20" applyNumberFormat="1" applyFont="1">
      <alignment/>
      <protection/>
    </xf>
    <xf numFmtId="41" fontId="2" fillId="0" borderId="0" xfId="20" applyNumberFormat="1" applyFont="1" applyAlignment="1">
      <alignment horizontal="center"/>
      <protection/>
    </xf>
    <xf numFmtId="41" fontId="2" fillId="0" borderId="7" xfId="20" applyNumberFormat="1" applyFont="1" applyBorder="1">
      <alignment/>
      <protection/>
    </xf>
    <xf numFmtId="0" fontId="16" fillId="0" borderId="0" xfId="20" applyFont="1" applyAlignment="1">
      <alignment horizontal="left"/>
      <protection/>
    </xf>
    <xf numFmtId="0" fontId="15" fillId="0" borderId="0" xfId="20" applyFont="1" applyAlignment="1">
      <alignment horizontal="center"/>
      <protection/>
    </xf>
    <xf numFmtId="0" fontId="4" fillId="0" borderId="0" xfId="20" applyFont="1" applyAlignment="1">
      <alignment horizontal="center"/>
      <protection/>
    </xf>
    <xf numFmtId="0" fontId="4" fillId="0" borderId="0" xfId="20" applyFont="1" applyFill="1" applyAlignment="1">
      <alignment horizontal="center"/>
      <protection/>
    </xf>
    <xf numFmtId="0" fontId="11" fillId="0" borderId="0" xfId="19" applyFont="1" applyFill="1" applyBorder="1" applyAlignment="1">
      <alignment horizontal="left" wrapText="1"/>
      <protection/>
    </xf>
    <xf numFmtId="0" fontId="2" fillId="0" borderId="0" xfId="19" applyFont="1" applyFill="1" applyBorder="1" applyAlignment="1">
      <alignment horizontal="center" wrapText="1"/>
      <protection/>
    </xf>
    <xf numFmtId="0" fontId="4" fillId="0" borderId="0" xfId="19" applyFont="1" applyFill="1" applyBorder="1" applyAlignment="1">
      <alignment horizontal="center"/>
      <protection/>
    </xf>
  </cellXfs>
  <cellStyles count="8">
    <cellStyle name="Normal" xfId="0"/>
    <cellStyle name="Comma" xfId="15"/>
    <cellStyle name="Comma [0]" xfId="16"/>
    <cellStyle name="Currency" xfId="17"/>
    <cellStyle name="Currency [0]" xfId="18"/>
    <cellStyle name="Normal_business seg." xfId="19"/>
    <cellStyle name="Normal_GW 1Q2005 Qtrly 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0</xdr:row>
      <xdr:rowOff>0</xdr:rowOff>
    </xdr:to>
    <xdr:sp>
      <xdr:nvSpPr>
        <xdr:cNvPr id="1" name="TextBox 1"/>
        <xdr:cNvSpPr txBox="1">
          <a:spLocks noChangeArrowheads="1"/>
        </xdr:cNvSpPr>
      </xdr:nvSpPr>
      <xdr:spPr>
        <a:xfrm>
          <a:off x="0" y="0"/>
          <a:ext cx="6496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31 March 2004 have been prepared on a proforma basis on the assumption that the acquisition of subsidiary companies were completed on 31 March 2004.</a:t>
          </a:r>
        </a:p>
      </xdr:txBody>
    </xdr:sp>
    <xdr:clientData/>
  </xdr:twoCellAnchor>
  <xdr:twoCellAnchor>
    <xdr:from>
      <xdr:col>0</xdr:col>
      <xdr:colOff>0</xdr:colOff>
      <xdr:row>0</xdr:row>
      <xdr:rowOff>0</xdr:rowOff>
    </xdr:from>
    <xdr:to>
      <xdr:col>10</xdr:col>
      <xdr:colOff>0</xdr:colOff>
      <xdr:row>0</xdr:row>
      <xdr:rowOff>0</xdr:rowOff>
    </xdr:to>
    <xdr:sp>
      <xdr:nvSpPr>
        <xdr:cNvPr id="2" name="TextBox 2"/>
        <xdr:cNvSpPr txBox="1">
          <a:spLocks noChangeArrowheads="1"/>
        </xdr:cNvSpPr>
      </xdr:nvSpPr>
      <xdr:spPr>
        <a:xfrm>
          <a:off x="0" y="0"/>
          <a:ext cx="64960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Bursa Malaysia Securities Berhad.</a:t>
          </a:r>
        </a:p>
      </xdr:txBody>
    </xdr:sp>
    <xdr:clientData/>
  </xdr:twoCellAnchor>
  <xdr:twoCellAnchor>
    <xdr:from>
      <xdr:col>0</xdr:col>
      <xdr:colOff>0</xdr:colOff>
      <xdr:row>0</xdr:row>
      <xdr:rowOff>0</xdr:rowOff>
    </xdr:from>
    <xdr:to>
      <xdr:col>10</xdr:col>
      <xdr:colOff>0</xdr:colOff>
      <xdr:row>0</xdr:row>
      <xdr:rowOff>0</xdr:rowOff>
    </xdr:to>
    <xdr:sp>
      <xdr:nvSpPr>
        <xdr:cNvPr id="3" name="TextBox 3"/>
        <xdr:cNvSpPr txBox="1">
          <a:spLocks noChangeArrowheads="1"/>
        </xdr:cNvSpPr>
      </xdr:nvSpPr>
      <xdr:spPr>
        <a:xfrm>
          <a:off x="0" y="0"/>
          <a:ext cx="6496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0</xdr:row>
      <xdr:rowOff>0</xdr:rowOff>
    </xdr:from>
    <xdr:to>
      <xdr:col>7</xdr:col>
      <xdr:colOff>600075</xdr:colOff>
      <xdr:row>0</xdr:row>
      <xdr:rowOff>0</xdr:rowOff>
    </xdr:to>
    <xdr:sp>
      <xdr:nvSpPr>
        <xdr:cNvPr id="4" name="TextBox 4"/>
        <xdr:cNvSpPr txBox="1">
          <a:spLocks noChangeArrowheads="1"/>
        </xdr:cNvSpPr>
      </xdr:nvSpPr>
      <xdr:spPr>
        <a:xfrm>
          <a:off x="9525" y="0"/>
          <a:ext cx="5543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0</xdr:row>
      <xdr:rowOff>0</xdr:rowOff>
    </xdr:from>
    <xdr:ext cx="76200" cy="200025"/>
    <xdr:sp>
      <xdr:nvSpPr>
        <xdr:cNvPr id="5" name="TextBox 5"/>
        <xdr:cNvSpPr txBox="1">
          <a:spLocks noChangeArrowheads="1"/>
        </xdr:cNvSpPr>
      </xdr:nvSpPr>
      <xdr:spPr>
        <a:xfrm>
          <a:off x="30194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7</xdr:col>
      <xdr:colOff>809625</xdr:colOff>
      <xdr:row>0</xdr:row>
      <xdr:rowOff>0</xdr:rowOff>
    </xdr:to>
    <xdr:sp>
      <xdr:nvSpPr>
        <xdr:cNvPr id="6" name="TextBox 6"/>
        <xdr:cNvSpPr txBox="1">
          <a:spLocks noChangeArrowheads="1"/>
        </xdr:cNvSpPr>
      </xdr:nvSpPr>
      <xdr:spPr>
        <a:xfrm>
          <a:off x="9525" y="0"/>
          <a:ext cx="57531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0</xdr:row>
      <xdr:rowOff>0</xdr:rowOff>
    </xdr:from>
    <xdr:to>
      <xdr:col>7</xdr:col>
      <xdr:colOff>590550</xdr:colOff>
      <xdr:row>0</xdr:row>
      <xdr:rowOff>0</xdr:rowOff>
    </xdr:to>
    <xdr:sp>
      <xdr:nvSpPr>
        <xdr:cNvPr id="7" name="TextBox 7"/>
        <xdr:cNvSpPr txBox="1">
          <a:spLocks noChangeArrowheads="1"/>
        </xdr:cNvSpPr>
      </xdr:nvSpPr>
      <xdr:spPr>
        <a:xfrm>
          <a:off x="38100" y="0"/>
          <a:ext cx="55054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523875</xdr:colOff>
      <xdr:row>0</xdr:row>
      <xdr:rowOff>0</xdr:rowOff>
    </xdr:to>
    <xdr:sp>
      <xdr:nvSpPr>
        <xdr:cNvPr id="8" name="TextBox 8"/>
        <xdr:cNvSpPr txBox="1">
          <a:spLocks noChangeArrowheads="1"/>
        </xdr:cNvSpPr>
      </xdr:nvSpPr>
      <xdr:spPr>
        <a:xfrm>
          <a:off x="38100" y="0"/>
          <a:ext cx="5438775"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for the current quarter and cumulative quarter ended 30 June 2004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0</xdr:row>
      <xdr:rowOff>0</xdr:rowOff>
    </xdr:from>
    <xdr:to>
      <xdr:col>7</xdr:col>
      <xdr:colOff>533400</xdr:colOff>
      <xdr:row>0</xdr:row>
      <xdr:rowOff>0</xdr:rowOff>
    </xdr:to>
    <xdr:sp>
      <xdr:nvSpPr>
        <xdr:cNvPr id="9" name="TextBox 9"/>
        <xdr:cNvSpPr txBox="1">
          <a:spLocks noChangeArrowheads="1"/>
        </xdr:cNvSpPr>
      </xdr:nvSpPr>
      <xdr:spPr>
        <a:xfrm>
          <a:off x="0" y="0"/>
          <a:ext cx="54864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first quarterly report to Bursa Malaysia Securities Berhad.</a:t>
          </a:r>
        </a:p>
      </xdr:txBody>
    </xdr:sp>
    <xdr:clientData/>
  </xdr:twoCellAnchor>
  <xdr:twoCellAnchor>
    <xdr:from>
      <xdr:col>0</xdr:col>
      <xdr:colOff>9525</xdr:colOff>
      <xdr:row>0</xdr:row>
      <xdr:rowOff>0</xdr:rowOff>
    </xdr:from>
    <xdr:to>
      <xdr:col>7</xdr:col>
      <xdr:colOff>533400</xdr:colOff>
      <xdr:row>0</xdr:row>
      <xdr:rowOff>0</xdr:rowOff>
    </xdr:to>
    <xdr:sp>
      <xdr:nvSpPr>
        <xdr:cNvPr id="10" name="TextBox 10"/>
        <xdr:cNvSpPr txBox="1">
          <a:spLocks noChangeArrowheads="1"/>
        </xdr:cNvSpPr>
      </xdr:nvSpPr>
      <xdr:spPr>
        <a:xfrm>
          <a:off x="9525" y="0"/>
          <a:ext cx="5476875"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48</xdr:row>
      <xdr:rowOff>0</xdr:rowOff>
    </xdr:from>
    <xdr:to>
      <xdr:col>7</xdr:col>
      <xdr:colOff>600075</xdr:colOff>
      <xdr:row>48</xdr:row>
      <xdr:rowOff>0</xdr:rowOff>
    </xdr:to>
    <xdr:sp>
      <xdr:nvSpPr>
        <xdr:cNvPr id="11" name="TextBox 11"/>
        <xdr:cNvSpPr txBox="1">
          <a:spLocks noChangeArrowheads="1"/>
        </xdr:cNvSpPr>
      </xdr:nvSpPr>
      <xdr:spPr>
        <a:xfrm>
          <a:off x="9525" y="6934200"/>
          <a:ext cx="5543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48</xdr:row>
      <xdr:rowOff>0</xdr:rowOff>
    </xdr:from>
    <xdr:ext cx="76200" cy="228600"/>
    <xdr:sp>
      <xdr:nvSpPr>
        <xdr:cNvPr id="12" name="TextBox 12"/>
        <xdr:cNvSpPr txBox="1">
          <a:spLocks noChangeArrowheads="1"/>
        </xdr:cNvSpPr>
      </xdr:nvSpPr>
      <xdr:spPr>
        <a:xfrm>
          <a:off x="2533650" y="6934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0</xdr:rowOff>
    </xdr:from>
    <xdr:to>
      <xdr:col>7</xdr:col>
      <xdr:colOff>809625</xdr:colOff>
      <xdr:row>48</xdr:row>
      <xdr:rowOff>0</xdr:rowOff>
    </xdr:to>
    <xdr:sp>
      <xdr:nvSpPr>
        <xdr:cNvPr id="13" name="TextBox 13"/>
        <xdr:cNvSpPr txBox="1">
          <a:spLocks noChangeArrowheads="1"/>
        </xdr:cNvSpPr>
      </xdr:nvSpPr>
      <xdr:spPr>
        <a:xfrm>
          <a:off x="9525" y="6934200"/>
          <a:ext cx="57531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48</xdr:row>
      <xdr:rowOff>0</xdr:rowOff>
    </xdr:from>
    <xdr:to>
      <xdr:col>7</xdr:col>
      <xdr:colOff>590550</xdr:colOff>
      <xdr:row>48</xdr:row>
      <xdr:rowOff>0</xdr:rowOff>
    </xdr:to>
    <xdr:sp>
      <xdr:nvSpPr>
        <xdr:cNvPr id="14" name="TextBox 14"/>
        <xdr:cNvSpPr txBox="1">
          <a:spLocks noChangeArrowheads="1"/>
        </xdr:cNvSpPr>
      </xdr:nvSpPr>
      <xdr:spPr>
        <a:xfrm>
          <a:off x="38100" y="6934200"/>
          <a:ext cx="55054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49</xdr:row>
      <xdr:rowOff>0</xdr:rowOff>
    </xdr:from>
    <xdr:to>
      <xdr:col>7</xdr:col>
      <xdr:colOff>523875</xdr:colOff>
      <xdr:row>49</xdr:row>
      <xdr:rowOff>0</xdr:rowOff>
    </xdr:to>
    <xdr:sp>
      <xdr:nvSpPr>
        <xdr:cNvPr id="15" name="TextBox 15"/>
        <xdr:cNvSpPr txBox="1">
          <a:spLocks noChangeArrowheads="1"/>
        </xdr:cNvSpPr>
      </xdr:nvSpPr>
      <xdr:spPr>
        <a:xfrm>
          <a:off x="38100" y="7096125"/>
          <a:ext cx="5438775" cy="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Statements for the current quarter and cumulative quarter ended        
31 March 2005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49</xdr:row>
      <xdr:rowOff>0</xdr:rowOff>
    </xdr:from>
    <xdr:to>
      <xdr:col>7</xdr:col>
      <xdr:colOff>533400</xdr:colOff>
      <xdr:row>49</xdr:row>
      <xdr:rowOff>0</xdr:rowOff>
    </xdr:to>
    <xdr:sp>
      <xdr:nvSpPr>
        <xdr:cNvPr id="16" name="TextBox 16"/>
        <xdr:cNvSpPr txBox="1">
          <a:spLocks noChangeArrowheads="1"/>
        </xdr:cNvSpPr>
      </xdr:nvSpPr>
      <xdr:spPr>
        <a:xfrm>
          <a:off x="0" y="7096125"/>
          <a:ext cx="54864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third quarterly report to Bursa Malaysia Securities Berhad.</a:t>
          </a:r>
        </a:p>
      </xdr:txBody>
    </xdr:sp>
    <xdr:clientData/>
  </xdr:twoCellAnchor>
  <xdr:twoCellAnchor>
    <xdr:from>
      <xdr:col>0</xdr:col>
      <xdr:colOff>9525</xdr:colOff>
      <xdr:row>49</xdr:row>
      <xdr:rowOff>28575</xdr:rowOff>
    </xdr:from>
    <xdr:to>
      <xdr:col>7</xdr:col>
      <xdr:colOff>533400</xdr:colOff>
      <xdr:row>52</xdr:row>
      <xdr:rowOff>152400</xdr:rowOff>
    </xdr:to>
    <xdr:sp>
      <xdr:nvSpPr>
        <xdr:cNvPr id="17" name="TextBox 17"/>
        <xdr:cNvSpPr txBox="1">
          <a:spLocks noChangeArrowheads="1"/>
        </xdr:cNvSpPr>
      </xdr:nvSpPr>
      <xdr:spPr>
        <a:xfrm>
          <a:off x="9525" y="7124700"/>
          <a:ext cx="5476875" cy="6096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Annual Financial Statements for the year ended 31 December 2005 and the accompanying explanatory notes attached to the interim financial statements.</a:t>
          </a:r>
        </a:p>
      </xdr:txBody>
    </xdr:sp>
    <xdr:clientData/>
  </xdr:twoCellAnchor>
  <xdr:oneCellAnchor>
    <xdr:from>
      <xdr:col>1</xdr:col>
      <xdr:colOff>352425</xdr:colOff>
      <xdr:row>54</xdr:row>
      <xdr:rowOff>0</xdr:rowOff>
    </xdr:from>
    <xdr:ext cx="76200" cy="228600"/>
    <xdr:sp>
      <xdr:nvSpPr>
        <xdr:cNvPr id="18" name="TextBox 18"/>
        <xdr:cNvSpPr txBox="1">
          <a:spLocks noChangeArrowheads="1"/>
        </xdr:cNvSpPr>
      </xdr:nvSpPr>
      <xdr:spPr>
        <a:xfrm>
          <a:off x="2533650" y="79057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60</xdr:row>
      <xdr:rowOff>0</xdr:rowOff>
    </xdr:from>
    <xdr:to>
      <xdr:col>7</xdr:col>
      <xdr:colOff>561975</xdr:colOff>
      <xdr:row>60</xdr:row>
      <xdr:rowOff>0</xdr:rowOff>
    </xdr:to>
    <xdr:sp>
      <xdr:nvSpPr>
        <xdr:cNvPr id="19" name="TextBox 19"/>
        <xdr:cNvSpPr txBox="1">
          <a:spLocks noChangeArrowheads="1"/>
        </xdr:cNvSpPr>
      </xdr:nvSpPr>
      <xdr:spPr>
        <a:xfrm>
          <a:off x="28575" y="8877300"/>
          <a:ext cx="54864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preceding year as this is the fourth quarterly report to Bursa Malaysia Securities Berhad with no corresponding quarter.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0</xdr:rowOff>
    </xdr:from>
    <xdr:to>
      <xdr:col>3</xdr:col>
      <xdr:colOff>828675</xdr:colOff>
      <xdr:row>45</xdr:row>
      <xdr:rowOff>0</xdr:rowOff>
    </xdr:to>
    <xdr:sp>
      <xdr:nvSpPr>
        <xdr:cNvPr id="1" name="TextBox 1"/>
        <xdr:cNvSpPr txBox="1">
          <a:spLocks noChangeArrowheads="1"/>
        </xdr:cNvSpPr>
      </xdr:nvSpPr>
      <xdr:spPr>
        <a:xfrm>
          <a:off x="9525" y="6515100"/>
          <a:ext cx="5591175"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oneCellAnchor>
    <xdr:from>
      <xdr:col>1</xdr:col>
      <xdr:colOff>352425</xdr:colOff>
      <xdr:row>44</xdr:row>
      <xdr:rowOff>9525</xdr:rowOff>
    </xdr:from>
    <xdr:ext cx="76200" cy="200025"/>
    <xdr:sp>
      <xdr:nvSpPr>
        <xdr:cNvPr id="2" name="TextBox 2"/>
        <xdr:cNvSpPr txBox="1">
          <a:spLocks noChangeArrowheads="1"/>
        </xdr:cNvSpPr>
      </xdr:nvSpPr>
      <xdr:spPr>
        <a:xfrm>
          <a:off x="4171950" y="638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45</xdr:row>
      <xdr:rowOff>0</xdr:rowOff>
    </xdr:from>
    <xdr:to>
      <xdr:col>3</xdr:col>
      <xdr:colOff>828675</xdr:colOff>
      <xdr:row>45</xdr:row>
      <xdr:rowOff>0</xdr:rowOff>
    </xdr:to>
    <xdr:sp>
      <xdr:nvSpPr>
        <xdr:cNvPr id="3" name="TextBox 3"/>
        <xdr:cNvSpPr txBox="1">
          <a:spLocks noChangeArrowheads="1"/>
        </xdr:cNvSpPr>
      </xdr:nvSpPr>
      <xdr:spPr>
        <a:xfrm>
          <a:off x="9525" y="6515100"/>
          <a:ext cx="55911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45</xdr:row>
      <xdr:rowOff>0</xdr:rowOff>
    </xdr:from>
    <xdr:to>
      <xdr:col>3</xdr:col>
      <xdr:colOff>819150</xdr:colOff>
      <xdr:row>45</xdr:row>
      <xdr:rowOff>0</xdr:rowOff>
    </xdr:to>
    <xdr:sp>
      <xdr:nvSpPr>
        <xdr:cNvPr id="4" name="TextBox 4"/>
        <xdr:cNvSpPr txBox="1">
          <a:spLocks noChangeArrowheads="1"/>
        </xdr:cNvSpPr>
      </xdr:nvSpPr>
      <xdr:spPr>
        <a:xfrm>
          <a:off x="38100" y="6515100"/>
          <a:ext cx="55530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March 2004 has been prepared on a proforma basis on the assumption that the acquisition of subsidiary companies were completed on 31 March 2004.</a:t>
          </a:r>
        </a:p>
      </xdr:txBody>
    </xdr:sp>
    <xdr:clientData/>
  </xdr:twoCellAnchor>
  <xdr:twoCellAnchor>
    <xdr:from>
      <xdr:col>0</xdr:col>
      <xdr:colOff>38100</xdr:colOff>
      <xdr:row>46</xdr:row>
      <xdr:rowOff>0</xdr:rowOff>
    </xdr:from>
    <xdr:to>
      <xdr:col>3</xdr:col>
      <xdr:colOff>742950</xdr:colOff>
      <xdr:row>46</xdr:row>
      <xdr:rowOff>0</xdr:rowOff>
    </xdr:to>
    <xdr:sp>
      <xdr:nvSpPr>
        <xdr:cNvPr id="5" name="TextBox 5"/>
        <xdr:cNvSpPr txBox="1">
          <a:spLocks noChangeArrowheads="1"/>
        </xdr:cNvSpPr>
      </xdr:nvSpPr>
      <xdr:spPr>
        <a:xfrm>
          <a:off x="38100" y="6657975"/>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December 2004 has been prepared based on the  acquisition of subsidiary companies  completed on 31 May 2004.</a:t>
          </a:r>
        </a:p>
      </xdr:txBody>
    </xdr:sp>
    <xdr:clientData/>
  </xdr:twoCellAnchor>
  <xdr:twoCellAnchor>
    <xdr:from>
      <xdr:col>0</xdr:col>
      <xdr:colOff>0</xdr:colOff>
      <xdr:row>46</xdr:row>
      <xdr:rowOff>0</xdr:rowOff>
    </xdr:from>
    <xdr:to>
      <xdr:col>3</xdr:col>
      <xdr:colOff>790575</xdr:colOff>
      <xdr:row>46</xdr:row>
      <xdr:rowOff>0</xdr:rowOff>
    </xdr:to>
    <xdr:sp>
      <xdr:nvSpPr>
        <xdr:cNvPr id="6" name="TextBox 6"/>
        <xdr:cNvSpPr txBox="1">
          <a:spLocks noChangeArrowheads="1"/>
        </xdr:cNvSpPr>
      </xdr:nvSpPr>
      <xdr:spPr>
        <a:xfrm>
          <a:off x="0" y="6657975"/>
          <a:ext cx="556260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March 2004 was prepared at company level. No consolidated financial statements were prepared then as the Company had yet to commence operations.</a:t>
          </a:r>
        </a:p>
      </xdr:txBody>
    </xdr:sp>
    <xdr:clientData/>
  </xdr:twoCellAnchor>
  <xdr:twoCellAnchor>
    <xdr:from>
      <xdr:col>0</xdr:col>
      <xdr:colOff>0</xdr:colOff>
      <xdr:row>46</xdr:row>
      <xdr:rowOff>9525</xdr:rowOff>
    </xdr:from>
    <xdr:to>
      <xdr:col>3</xdr:col>
      <xdr:colOff>781050</xdr:colOff>
      <xdr:row>49</xdr:row>
      <xdr:rowOff>152400</xdr:rowOff>
    </xdr:to>
    <xdr:sp>
      <xdr:nvSpPr>
        <xdr:cNvPr id="7" name="TextBox 7"/>
        <xdr:cNvSpPr txBox="1">
          <a:spLocks noChangeArrowheads="1"/>
        </xdr:cNvSpPr>
      </xdr:nvSpPr>
      <xdr:spPr>
        <a:xfrm>
          <a:off x="0" y="6667500"/>
          <a:ext cx="5553075" cy="6286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Annual Financial Statements for the year ended 31 December 2005 and the accompanying explanatory notes attached to the interim financial statements.</a:t>
          </a:r>
        </a:p>
      </xdr:txBody>
    </xdr:sp>
    <xdr:clientData/>
  </xdr:twoCellAnchor>
  <xdr:twoCellAnchor>
    <xdr:from>
      <xdr:col>0</xdr:col>
      <xdr:colOff>0</xdr:colOff>
      <xdr:row>51</xdr:row>
      <xdr:rowOff>0</xdr:rowOff>
    </xdr:from>
    <xdr:to>
      <xdr:col>3</xdr:col>
      <xdr:colOff>790575</xdr:colOff>
      <xdr:row>51</xdr:row>
      <xdr:rowOff>0</xdr:rowOff>
    </xdr:to>
    <xdr:sp>
      <xdr:nvSpPr>
        <xdr:cNvPr id="8" name="TextBox 8"/>
        <xdr:cNvSpPr txBox="1">
          <a:spLocks noChangeArrowheads="1"/>
        </xdr:cNvSpPr>
      </xdr:nvSpPr>
      <xdr:spPr>
        <a:xfrm>
          <a:off x="0" y="7467600"/>
          <a:ext cx="556260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2004 has been prepared based on the acquisition of subsidiary companies completed on 31 May 2004.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0</xdr:rowOff>
    </xdr:from>
    <xdr:to>
      <xdr:col>5</xdr:col>
      <xdr:colOff>0</xdr:colOff>
      <xdr:row>34</xdr:row>
      <xdr:rowOff>0</xdr:rowOff>
    </xdr:to>
    <xdr:sp>
      <xdr:nvSpPr>
        <xdr:cNvPr id="1" name="TextBox 1"/>
        <xdr:cNvSpPr txBox="1">
          <a:spLocks noChangeArrowheads="1"/>
        </xdr:cNvSpPr>
      </xdr:nvSpPr>
      <xdr:spPr>
        <a:xfrm>
          <a:off x="28575" y="491490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34</xdr:row>
      <xdr:rowOff>0</xdr:rowOff>
    </xdr:from>
    <xdr:ext cx="76200" cy="228600"/>
    <xdr:sp>
      <xdr:nvSpPr>
        <xdr:cNvPr id="2" name="TextBox 2"/>
        <xdr:cNvSpPr txBox="1">
          <a:spLocks noChangeArrowheads="1"/>
        </xdr:cNvSpPr>
      </xdr:nvSpPr>
      <xdr:spPr>
        <a:xfrm>
          <a:off x="3562350" y="49149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34</xdr:row>
      <xdr:rowOff>0</xdr:rowOff>
    </xdr:from>
    <xdr:to>
      <xdr:col>4</xdr:col>
      <xdr:colOff>838200</xdr:colOff>
      <xdr:row>34</xdr:row>
      <xdr:rowOff>0</xdr:rowOff>
    </xdr:to>
    <xdr:sp>
      <xdr:nvSpPr>
        <xdr:cNvPr id="3" name="TextBox 3"/>
        <xdr:cNvSpPr txBox="1">
          <a:spLocks noChangeArrowheads="1"/>
        </xdr:cNvSpPr>
      </xdr:nvSpPr>
      <xdr:spPr>
        <a:xfrm>
          <a:off x="9525" y="4914900"/>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twoCellAnchor>
    <xdr:from>
      <xdr:col>0</xdr:col>
      <xdr:colOff>9525</xdr:colOff>
      <xdr:row>34</xdr:row>
      <xdr:rowOff>0</xdr:rowOff>
    </xdr:from>
    <xdr:to>
      <xdr:col>4</xdr:col>
      <xdr:colOff>790575</xdr:colOff>
      <xdr:row>34</xdr:row>
      <xdr:rowOff>0</xdr:rowOff>
    </xdr:to>
    <xdr:sp>
      <xdr:nvSpPr>
        <xdr:cNvPr id="4" name="TextBox 4"/>
        <xdr:cNvSpPr txBox="1">
          <a:spLocks noChangeArrowheads="1"/>
        </xdr:cNvSpPr>
      </xdr:nvSpPr>
      <xdr:spPr>
        <a:xfrm>
          <a:off x="9525" y="4914900"/>
          <a:ext cx="54292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year quarter ended 31 March 2004 has been prepared on a proforma basis on the assumption that the acquisition of subsidiary companies were completed on 31 March 2004.</a:t>
          </a:r>
        </a:p>
      </xdr:txBody>
    </xdr:sp>
    <xdr:clientData/>
  </xdr:twoCellAnchor>
  <xdr:twoCellAnchor>
    <xdr:from>
      <xdr:col>0</xdr:col>
      <xdr:colOff>47625</xdr:colOff>
      <xdr:row>35</xdr:row>
      <xdr:rowOff>0</xdr:rowOff>
    </xdr:from>
    <xdr:to>
      <xdr:col>5</xdr:col>
      <xdr:colOff>47625</xdr:colOff>
      <xdr:row>35</xdr:row>
      <xdr:rowOff>0</xdr:rowOff>
    </xdr:to>
    <xdr:sp>
      <xdr:nvSpPr>
        <xdr:cNvPr id="5" name="TextBox 5"/>
        <xdr:cNvSpPr txBox="1">
          <a:spLocks noChangeArrowheads="1"/>
        </xdr:cNvSpPr>
      </xdr:nvSpPr>
      <xdr:spPr>
        <a:xfrm>
          <a:off x="47625" y="5076825"/>
          <a:ext cx="55054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December 2004 has been prepared based on  the acquisition of subsidiary companies completed on 31 May 2004.</a:t>
          </a:r>
        </a:p>
      </xdr:txBody>
    </xdr:sp>
    <xdr:clientData/>
  </xdr:twoCellAnchor>
  <xdr:twoCellAnchor>
    <xdr:from>
      <xdr:col>0</xdr:col>
      <xdr:colOff>19050</xdr:colOff>
      <xdr:row>35</xdr:row>
      <xdr:rowOff>0</xdr:rowOff>
    </xdr:from>
    <xdr:to>
      <xdr:col>4</xdr:col>
      <xdr:colOff>847725</xdr:colOff>
      <xdr:row>35</xdr:row>
      <xdr:rowOff>0</xdr:rowOff>
    </xdr:to>
    <xdr:sp>
      <xdr:nvSpPr>
        <xdr:cNvPr id="6" name="TextBox 6"/>
        <xdr:cNvSpPr txBox="1">
          <a:spLocks noChangeArrowheads="1"/>
        </xdr:cNvSpPr>
      </xdr:nvSpPr>
      <xdr:spPr>
        <a:xfrm>
          <a:off x="19050" y="5076825"/>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third quarterly report to Bursa Malaysia Securities Berhad.</a:t>
          </a:r>
        </a:p>
      </xdr:txBody>
    </xdr:sp>
    <xdr:clientData/>
  </xdr:twoCellAnchor>
  <xdr:twoCellAnchor>
    <xdr:from>
      <xdr:col>0</xdr:col>
      <xdr:colOff>47625</xdr:colOff>
      <xdr:row>35</xdr:row>
      <xdr:rowOff>28575</xdr:rowOff>
    </xdr:from>
    <xdr:to>
      <xdr:col>5</xdr:col>
      <xdr:colOff>57150</xdr:colOff>
      <xdr:row>38</xdr:row>
      <xdr:rowOff>133350</xdr:rowOff>
    </xdr:to>
    <xdr:sp>
      <xdr:nvSpPr>
        <xdr:cNvPr id="7" name="TextBox 7"/>
        <xdr:cNvSpPr txBox="1">
          <a:spLocks noChangeArrowheads="1"/>
        </xdr:cNvSpPr>
      </xdr:nvSpPr>
      <xdr:spPr>
        <a:xfrm>
          <a:off x="47625" y="5105400"/>
          <a:ext cx="5514975"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Cash Flow Statement should be read in conjunction with the Annual Financial Statements for the year ended 31 December 2005 and the accompanying explanatory notes attached to the interim financial statements.</a:t>
          </a:r>
        </a:p>
      </xdr:txBody>
    </xdr:sp>
    <xdr:clientData/>
  </xdr:twoCellAnchor>
  <xdr:twoCellAnchor>
    <xdr:from>
      <xdr:col>0</xdr:col>
      <xdr:colOff>19050</xdr:colOff>
      <xdr:row>44</xdr:row>
      <xdr:rowOff>0</xdr:rowOff>
    </xdr:from>
    <xdr:to>
      <xdr:col>4</xdr:col>
      <xdr:colOff>847725</xdr:colOff>
      <xdr:row>44</xdr:row>
      <xdr:rowOff>0</xdr:rowOff>
    </xdr:to>
    <xdr:sp>
      <xdr:nvSpPr>
        <xdr:cNvPr id="8" name="TextBox 8"/>
        <xdr:cNvSpPr txBox="1">
          <a:spLocks noChangeArrowheads="1"/>
        </xdr:cNvSpPr>
      </xdr:nvSpPr>
      <xdr:spPr>
        <a:xfrm>
          <a:off x="19050" y="653415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fourth quarterly report to Bursa Malaysia Securities Berhad with no corresponding quarter.</a:t>
          </a:r>
        </a:p>
      </xdr:txBody>
    </xdr:sp>
    <xdr:clientData/>
  </xdr:twoCellAnchor>
  <xdr:oneCellAnchor>
    <xdr:from>
      <xdr:col>2</xdr:col>
      <xdr:colOff>0</xdr:colOff>
      <xdr:row>39</xdr:row>
      <xdr:rowOff>0</xdr:rowOff>
    </xdr:from>
    <xdr:ext cx="76200" cy="228600"/>
    <xdr:sp>
      <xdr:nvSpPr>
        <xdr:cNvPr id="9" name="TextBox 9"/>
        <xdr:cNvSpPr txBox="1">
          <a:spLocks noChangeArrowheads="1"/>
        </xdr:cNvSpPr>
      </xdr:nvSpPr>
      <xdr:spPr>
        <a:xfrm>
          <a:off x="3562350" y="57245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34</xdr:row>
      <xdr:rowOff>0</xdr:rowOff>
    </xdr:from>
    <xdr:to>
      <xdr:col>5</xdr:col>
      <xdr:colOff>0</xdr:colOff>
      <xdr:row>34</xdr:row>
      <xdr:rowOff>0</xdr:rowOff>
    </xdr:to>
    <xdr:sp>
      <xdr:nvSpPr>
        <xdr:cNvPr id="10" name="TextBox 10"/>
        <xdr:cNvSpPr txBox="1">
          <a:spLocks noChangeArrowheads="1"/>
        </xdr:cNvSpPr>
      </xdr:nvSpPr>
      <xdr:spPr>
        <a:xfrm>
          <a:off x="28575" y="491490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34</xdr:row>
      <xdr:rowOff>0</xdr:rowOff>
    </xdr:from>
    <xdr:ext cx="76200" cy="228600"/>
    <xdr:sp>
      <xdr:nvSpPr>
        <xdr:cNvPr id="11" name="TextBox 11"/>
        <xdr:cNvSpPr txBox="1">
          <a:spLocks noChangeArrowheads="1"/>
        </xdr:cNvSpPr>
      </xdr:nvSpPr>
      <xdr:spPr>
        <a:xfrm>
          <a:off x="3562350" y="49149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34</xdr:row>
      <xdr:rowOff>0</xdr:rowOff>
    </xdr:from>
    <xdr:to>
      <xdr:col>4</xdr:col>
      <xdr:colOff>838200</xdr:colOff>
      <xdr:row>34</xdr:row>
      <xdr:rowOff>0</xdr:rowOff>
    </xdr:to>
    <xdr:sp>
      <xdr:nvSpPr>
        <xdr:cNvPr id="12" name="TextBox 12"/>
        <xdr:cNvSpPr txBox="1">
          <a:spLocks noChangeArrowheads="1"/>
        </xdr:cNvSpPr>
      </xdr:nvSpPr>
      <xdr:spPr>
        <a:xfrm>
          <a:off x="9525" y="4914900"/>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twoCellAnchor>
    <xdr:from>
      <xdr:col>0</xdr:col>
      <xdr:colOff>9525</xdr:colOff>
      <xdr:row>34</xdr:row>
      <xdr:rowOff>0</xdr:rowOff>
    </xdr:from>
    <xdr:to>
      <xdr:col>4</xdr:col>
      <xdr:colOff>790575</xdr:colOff>
      <xdr:row>34</xdr:row>
      <xdr:rowOff>0</xdr:rowOff>
    </xdr:to>
    <xdr:sp>
      <xdr:nvSpPr>
        <xdr:cNvPr id="13" name="TextBox 13"/>
        <xdr:cNvSpPr txBox="1">
          <a:spLocks noChangeArrowheads="1"/>
        </xdr:cNvSpPr>
      </xdr:nvSpPr>
      <xdr:spPr>
        <a:xfrm>
          <a:off x="9525" y="4914900"/>
          <a:ext cx="54292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year quarter ended 31 March 2004 has been prepared on a proforma basis on the assumption that the acquisition of subsidiary companies were completed on 31 March 2004.</a:t>
          </a:r>
        </a:p>
      </xdr:txBody>
    </xdr:sp>
    <xdr:clientData/>
  </xdr:twoCellAnchor>
  <xdr:twoCellAnchor>
    <xdr:from>
      <xdr:col>0</xdr:col>
      <xdr:colOff>47625</xdr:colOff>
      <xdr:row>35</xdr:row>
      <xdr:rowOff>0</xdr:rowOff>
    </xdr:from>
    <xdr:to>
      <xdr:col>5</xdr:col>
      <xdr:colOff>47625</xdr:colOff>
      <xdr:row>35</xdr:row>
      <xdr:rowOff>0</xdr:rowOff>
    </xdr:to>
    <xdr:sp>
      <xdr:nvSpPr>
        <xdr:cNvPr id="14" name="TextBox 14"/>
        <xdr:cNvSpPr txBox="1">
          <a:spLocks noChangeArrowheads="1"/>
        </xdr:cNvSpPr>
      </xdr:nvSpPr>
      <xdr:spPr>
        <a:xfrm>
          <a:off x="47625" y="5076825"/>
          <a:ext cx="55054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December 2004 has been prepared based on  the acquisition of subsidiary companies completed on 31 May 2004.</a:t>
          </a:r>
        </a:p>
      </xdr:txBody>
    </xdr:sp>
    <xdr:clientData/>
  </xdr:twoCellAnchor>
  <xdr:twoCellAnchor>
    <xdr:from>
      <xdr:col>0</xdr:col>
      <xdr:colOff>19050</xdr:colOff>
      <xdr:row>35</xdr:row>
      <xdr:rowOff>0</xdr:rowOff>
    </xdr:from>
    <xdr:to>
      <xdr:col>4</xdr:col>
      <xdr:colOff>847725</xdr:colOff>
      <xdr:row>35</xdr:row>
      <xdr:rowOff>0</xdr:rowOff>
    </xdr:to>
    <xdr:sp>
      <xdr:nvSpPr>
        <xdr:cNvPr id="15" name="TextBox 15"/>
        <xdr:cNvSpPr txBox="1">
          <a:spLocks noChangeArrowheads="1"/>
        </xdr:cNvSpPr>
      </xdr:nvSpPr>
      <xdr:spPr>
        <a:xfrm>
          <a:off x="19050" y="5076825"/>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third quarterly report to Bursa Malaysia Securities Berhad.</a:t>
          </a:r>
        </a:p>
      </xdr:txBody>
    </xdr:sp>
    <xdr:clientData/>
  </xdr:twoCellAnchor>
  <xdr:twoCellAnchor>
    <xdr:from>
      <xdr:col>0</xdr:col>
      <xdr:colOff>47625</xdr:colOff>
      <xdr:row>35</xdr:row>
      <xdr:rowOff>28575</xdr:rowOff>
    </xdr:from>
    <xdr:to>
      <xdr:col>5</xdr:col>
      <xdr:colOff>57150</xdr:colOff>
      <xdr:row>38</xdr:row>
      <xdr:rowOff>133350</xdr:rowOff>
    </xdr:to>
    <xdr:sp>
      <xdr:nvSpPr>
        <xdr:cNvPr id="16" name="TextBox 16"/>
        <xdr:cNvSpPr txBox="1">
          <a:spLocks noChangeArrowheads="1"/>
        </xdr:cNvSpPr>
      </xdr:nvSpPr>
      <xdr:spPr>
        <a:xfrm>
          <a:off x="47625" y="5105400"/>
          <a:ext cx="5514975"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Cash Flow Statement should be read in conjunction with the Annual Financial Statements for the year ended 31 December 2005 and the accompanying explanatory notes attached to the interim financial statements.</a:t>
          </a:r>
        </a:p>
      </xdr:txBody>
    </xdr:sp>
    <xdr:clientData/>
  </xdr:twoCellAnchor>
  <xdr:twoCellAnchor>
    <xdr:from>
      <xdr:col>0</xdr:col>
      <xdr:colOff>19050</xdr:colOff>
      <xdr:row>44</xdr:row>
      <xdr:rowOff>0</xdr:rowOff>
    </xdr:from>
    <xdr:to>
      <xdr:col>4</xdr:col>
      <xdr:colOff>847725</xdr:colOff>
      <xdr:row>44</xdr:row>
      <xdr:rowOff>0</xdr:rowOff>
    </xdr:to>
    <xdr:sp>
      <xdr:nvSpPr>
        <xdr:cNvPr id="17" name="TextBox 17"/>
        <xdr:cNvSpPr txBox="1">
          <a:spLocks noChangeArrowheads="1"/>
        </xdr:cNvSpPr>
      </xdr:nvSpPr>
      <xdr:spPr>
        <a:xfrm>
          <a:off x="19050" y="653415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fourth quarterly report to Bursa Malaysia Securities Berhad with no corresponding quarter.</a:t>
          </a:r>
        </a:p>
      </xdr:txBody>
    </xdr:sp>
    <xdr:clientData/>
  </xdr:twoCellAnchor>
  <xdr:oneCellAnchor>
    <xdr:from>
      <xdr:col>2</xdr:col>
      <xdr:colOff>0</xdr:colOff>
      <xdr:row>39</xdr:row>
      <xdr:rowOff>0</xdr:rowOff>
    </xdr:from>
    <xdr:ext cx="76200" cy="228600"/>
    <xdr:sp>
      <xdr:nvSpPr>
        <xdr:cNvPr id="18" name="TextBox 18"/>
        <xdr:cNvSpPr txBox="1">
          <a:spLocks noChangeArrowheads="1"/>
        </xdr:cNvSpPr>
      </xdr:nvSpPr>
      <xdr:spPr>
        <a:xfrm>
          <a:off x="3562350" y="572452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0</xdr:rowOff>
    </xdr:from>
    <xdr:to>
      <xdr:col>4</xdr:col>
      <xdr:colOff>619125</xdr:colOff>
      <xdr:row>52</xdr:row>
      <xdr:rowOff>0</xdr:rowOff>
    </xdr:to>
    <xdr:sp>
      <xdr:nvSpPr>
        <xdr:cNvPr id="1" name="TextBox 1"/>
        <xdr:cNvSpPr txBox="1">
          <a:spLocks noChangeArrowheads="1"/>
        </xdr:cNvSpPr>
      </xdr:nvSpPr>
      <xdr:spPr>
        <a:xfrm>
          <a:off x="9525" y="7505700"/>
          <a:ext cx="51339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52</xdr:row>
      <xdr:rowOff>0</xdr:rowOff>
    </xdr:from>
    <xdr:to>
      <xdr:col>4</xdr:col>
      <xdr:colOff>590550</xdr:colOff>
      <xdr:row>52</xdr:row>
      <xdr:rowOff>0</xdr:rowOff>
    </xdr:to>
    <xdr:sp>
      <xdr:nvSpPr>
        <xdr:cNvPr id="2" name="TextBox 2"/>
        <xdr:cNvSpPr txBox="1">
          <a:spLocks noChangeArrowheads="1"/>
        </xdr:cNvSpPr>
      </xdr:nvSpPr>
      <xdr:spPr>
        <a:xfrm>
          <a:off x="38100" y="7505700"/>
          <a:ext cx="50768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31 March 2004 has been prepared on a proforma basis on the assumption that the acquisition of the subsidiary companies were completed on 31 March 2004.</a:t>
          </a:r>
        </a:p>
      </xdr:txBody>
    </xdr:sp>
    <xdr:clientData/>
  </xdr:twoCellAnchor>
  <xdr:twoCellAnchor>
    <xdr:from>
      <xdr:col>0</xdr:col>
      <xdr:colOff>0</xdr:colOff>
      <xdr:row>52</xdr:row>
      <xdr:rowOff>38100</xdr:rowOff>
    </xdr:from>
    <xdr:to>
      <xdr:col>5</xdr:col>
      <xdr:colOff>266700</xdr:colOff>
      <xdr:row>54</xdr:row>
      <xdr:rowOff>152400</xdr:rowOff>
    </xdr:to>
    <xdr:sp>
      <xdr:nvSpPr>
        <xdr:cNvPr id="3" name="TextBox 3"/>
        <xdr:cNvSpPr txBox="1">
          <a:spLocks noChangeArrowheads="1"/>
        </xdr:cNvSpPr>
      </xdr:nvSpPr>
      <xdr:spPr>
        <a:xfrm>
          <a:off x="0" y="7543800"/>
          <a:ext cx="5429250" cy="40005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Annual Financial Statements for the year ended 31 December 2005.</a:t>
          </a:r>
        </a:p>
      </xdr:txBody>
    </xdr:sp>
    <xdr:clientData/>
  </xdr:twoCellAnchor>
  <xdr:twoCellAnchor>
    <xdr:from>
      <xdr:col>0</xdr:col>
      <xdr:colOff>19050</xdr:colOff>
      <xdr:row>59</xdr:row>
      <xdr:rowOff>0</xdr:rowOff>
    </xdr:from>
    <xdr:to>
      <xdr:col>5</xdr:col>
      <xdr:colOff>304800</xdr:colOff>
      <xdr:row>59</xdr:row>
      <xdr:rowOff>0</xdr:rowOff>
    </xdr:to>
    <xdr:sp>
      <xdr:nvSpPr>
        <xdr:cNvPr id="4" name="TextBox 4"/>
        <xdr:cNvSpPr txBox="1">
          <a:spLocks noChangeArrowheads="1"/>
        </xdr:cNvSpPr>
      </xdr:nvSpPr>
      <xdr:spPr>
        <a:xfrm>
          <a:off x="19050" y="8601075"/>
          <a:ext cx="54483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59</xdr:row>
      <xdr:rowOff>0</xdr:rowOff>
    </xdr:from>
    <xdr:to>
      <xdr:col>5</xdr:col>
      <xdr:colOff>304800</xdr:colOff>
      <xdr:row>59</xdr:row>
      <xdr:rowOff>0</xdr:rowOff>
    </xdr:to>
    <xdr:sp>
      <xdr:nvSpPr>
        <xdr:cNvPr id="5" name="TextBox 5"/>
        <xdr:cNvSpPr txBox="1">
          <a:spLocks noChangeArrowheads="1"/>
        </xdr:cNvSpPr>
      </xdr:nvSpPr>
      <xdr:spPr>
        <a:xfrm>
          <a:off x="19050" y="8601075"/>
          <a:ext cx="54483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41</xdr:row>
      <xdr:rowOff>9525</xdr:rowOff>
    </xdr:from>
    <xdr:to>
      <xdr:col>8</xdr:col>
      <xdr:colOff>304800</xdr:colOff>
      <xdr:row>42</xdr:row>
      <xdr:rowOff>76200</xdr:rowOff>
    </xdr:to>
    <xdr:sp>
      <xdr:nvSpPr>
        <xdr:cNvPr id="1" name="Text 18"/>
        <xdr:cNvSpPr txBox="1">
          <a:spLocks noChangeArrowheads="1"/>
        </xdr:cNvSpPr>
      </xdr:nvSpPr>
      <xdr:spPr>
        <a:xfrm>
          <a:off x="314325" y="6496050"/>
          <a:ext cx="57150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2005 was not qualified.</a:t>
          </a:r>
        </a:p>
      </xdr:txBody>
    </xdr:sp>
    <xdr:clientData/>
  </xdr:twoCellAnchor>
  <xdr:twoCellAnchor>
    <xdr:from>
      <xdr:col>1</xdr:col>
      <xdr:colOff>9525</xdr:colOff>
      <xdr:row>156</xdr:row>
      <xdr:rowOff>0</xdr:rowOff>
    </xdr:from>
    <xdr:to>
      <xdr:col>8</xdr:col>
      <xdr:colOff>304800</xdr:colOff>
      <xdr:row>156</xdr:row>
      <xdr:rowOff>0</xdr:rowOff>
    </xdr:to>
    <xdr:sp>
      <xdr:nvSpPr>
        <xdr:cNvPr id="2" name="Text 18"/>
        <xdr:cNvSpPr txBox="1">
          <a:spLocks noChangeArrowheads="1"/>
        </xdr:cNvSpPr>
      </xdr:nvSpPr>
      <xdr:spPr>
        <a:xfrm>
          <a:off x="314325" y="24860250"/>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158</xdr:row>
      <xdr:rowOff>9525</xdr:rowOff>
    </xdr:from>
    <xdr:to>
      <xdr:col>8</xdr:col>
      <xdr:colOff>304800</xdr:colOff>
      <xdr:row>159</xdr:row>
      <xdr:rowOff>76200</xdr:rowOff>
    </xdr:to>
    <xdr:sp>
      <xdr:nvSpPr>
        <xdr:cNvPr id="3" name="Text 18"/>
        <xdr:cNvSpPr txBox="1">
          <a:spLocks noChangeArrowheads="1"/>
        </xdr:cNvSpPr>
      </xdr:nvSpPr>
      <xdr:spPr>
        <a:xfrm>
          <a:off x="314325" y="25174575"/>
          <a:ext cx="5715000" cy="20002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164</xdr:row>
      <xdr:rowOff>9525</xdr:rowOff>
    </xdr:from>
    <xdr:to>
      <xdr:col>9</xdr:col>
      <xdr:colOff>0</xdr:colOff>
      <xdr:row>165</xdr:row>
      <xdr:rowOff>95250</xdr:rowOff>
    </xdr:to>
    <xdr:sp>
      <xdr:nvSpPr>
        <xdr:cNvPr id="4" name="Text 18"/>
        <xdr:cNvSpPr txBox="1">
          <a:spLocks noChangeArrowheads="1"/>
        </xdr:cNvSpPr>
      </xdr:nvSpPr>
      <xdr:spPr>
        <a:xfrm>
          <a:off x="314325" y="26069925"/>
          <a:ext cx="571500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 to-date. 
</a:t>
          </a:r>
        </a:p>
      </xdr:txBody>
    </xdr:sp>
    <xdr:clientData/>
  </xdr:twoCellAnchor>
  <xdr:twoCellAnchor>
    <xdr:from>
      <xdr:col>0</xdr:col>
      <xdr:colOff>295275</xdr:colOff>
      <xdr:row>170</xdr:row>
      <xdr:rowOff>47625</xdr:rowOff>
    </xdr:from>
    <xdr:to>
      <xdr:col>8</xdr:col>
      <xdr:colOff>285750</xdr:colOff>
      <xdr:row>173</xdr:row>
      <xdr:rowOff>0</xdr:rowOff>
    </xdr:to>
    <xdr:sp>
      <xdr:nvSpPr>
        <xdr:cNvPr id="5" name="Text 18"/>
        <xdr:cNvSpPr txBox="1">
          <a:spLocks noChangeArrowheads="1"/>
        </xdr:cNvSpPr>
      </xdr:nvSpPr>
      <xdr:spPr>
        <a:xfrm>
          <a:off x="295275" y="27003375"/>
          <a:ext cx="5715000" cy="381000"/>
        </a:xfrm>
        <a:prstGeom prst="rect">
          <a:avLst/>
        </a:prstGeom>
        <a:solidFill>
          <a:srgbClr val="FFFFFF"/>
        </a:solidFill>
        <a:ln w="1" cmpd="sng">
          <a:noFill/>
        </a:ln>
      </xdr:spPr>
      <xdr:txBody>
        <a:bodyPr vertOverflow="clip" wrap="square"/>
        <a:p>
          <a:pPr algn="l">
            <a:defRPr/>
          </a:pPr>
          <a:r>
            <a:rPr lang="en-US" cap="none" sz="1000" b="0" i="0" u="none" baseline="0"/>
            <a:t>There were no changes in contingent liabilities and contingent assets of a material nature since the last audited financial statements for the year ended 31 December 2005.</a:t>
          </a:r>
        </a:p>
      </xdr:txBody>
    </xdr:sp>
    <xdr:clientData/>
  </xdr:twoCellAnchor>
  <xdr:twoCellAnchor>
    <xdr:from>
      <xdr:col>1</xdr:col>
      <xdr:colOff>9525</xdr:colOff>
      <xdr:row>195</xdr:row>
      <xdr:rowOff>9525</xdr:rowOff>
    </xdr:from>
    <xdr:to>
      <xdr:col>9</xdr:col>
      <xdr:colOff>0</xdr:colOff>
      <xdr:row>212</xdr:row>
      <xdr:rowOff>0</xdr:rowOff>
    </xdr:to>
    <xdr:sp>
      <xdr:nvSpPr>
        <xdr:cNvPr id="6" name="Text 18"/>
        <xdr:cNvSpPr txBox="1">
          <a:spLocks noChangeArrowheads="1"/>
        </xdr:cNvSpPr>
      </xdr:nvSpPr>
      <xdr:spPr>
        <a:xfrm>
          <a:off x="314325" y="30118050"/>
          <a:ext cx="5715000" cy="241935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For the first quarter ended 31 March 2006, the Group recorded a revenue of RM 25.8 million and profit before tax of</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RM 3.5 million.  This result represents an increase of 9% from revenue of RM 23.6 million and decrease of 16% from profit before tax of RM 4.2 million for the corresponding period in 2004. 
The increase in revenue is mainly attributed to increase in demand from existing customers and new orders secured during the year. By means of competitive pricing, quality assurance and prompt delivery proven to customers, the Group was able to gain continuous support from its existing customers as well as the confidence of new customers. 
The less favourable decrease in profit before tax is mainly attributed to higher costs for raw materials resultant from delay in rubber estates' replanting programmes caused by hike in latex prices. Costs for paint, packing materials, freight and diesel charges also increased due to global oil price hike.  However, the Group continues to actively seek for opportunities to adjust the price accordingly in a gradual manner and to lower its input costs; including sourcing its materials directly from the overseas manufacturers.</a:t>
          </a:r>
        </a:p>
      </xdr:txBody>
    </xdr:sp>
    <xdr:clientData/>
  </xdr:twoCellAnchor>
  <xdr:twoCellAnchor>
    <xdr:from>
      <xdr:col>1</xdr:col>
      <xdr:colOff>19050</xdr:colOff>
      <xdr:row>215</xdr:row>
      <xdr:rowOff>28575</xdr:rowOff>
    </xdr:from>
    <xdr:to>
      <xdr:col>9</xdr:col>
      <xdr:colOff>0</xdr:colOff>
      <xdr:row>220</xdr:row>
      <xdr:rowOff>66675</xdr:rowOff>
    </xdr:to>
    <xdr:sp>
      <xdr:nvSpPr>
        <xdr:cNvPr id="7" name="Text 18"/>
        <xdr:cNvSpPr txBox="1">
          <a:spLocks noChangeArrowheads="1"/>
        </xdr:cNvSpPr>
      </xdr:nvSpPr>
      <xdr:spPr>
        <a:xfrm>
          <a:off x="323850" y="32994600"/>
          <a:ext cx="5705475" cy="752475"/>
        </a:xfrm>
        <a:prstGeom prst="rect">
          <a:avLst/>
        </a:prstGeom>
        <a:solidFill>
          <a:srgbClr val="FFFFFF"/>
        </a:solidFill>
        <a:ln w="1" cmpd="sng">
          <a:noFill/>
        </a:ln>
      </xdr:spPr>
      <xdr:txBody>
        <a:bodyPr vertOverflow="clip" wrap="square"/>
        <a:p>
          <a:pPr algn="just">
            <a:defRPr/>
          </a:pPr>
          <a:r>
            <a:rPr lang="en-US" cap="none" sz="1000" b="0" i="0" u="none" baseline="0"/>
            <a:t>Profit before tax of the Group for the quarter under review of RM 3.5 million is higher than the immediate preceding quarter's results of RM 2.3 million mainly due to intensive cost rationalisation measures undertaken by the management undertaken during the quarter including a review of its existing input cost structures and use of the Group's banking facilities to take advantage of suppliers' bulk and trade discounts.</a:t>
          </a:r>
        </a:p>
      </xdr:txBody>
    </xdr:sp>
    <xdr:clientData/>
  </xdr:twoCellAnchor>
  <xdr:twoCellAnchor>
    <xdr:from>
      <xdr:col>1</xdr:col>
      <xdr:colOff>9525</xdr:colOff>
      <xdr:row>224</xdr:row>
      <xdr:rowOff>9525</xdr:rowOff>
    </xdr:from>
    <xdr:to>
      <xdr:col>9</xdr:col>
      <xdr:colOff>0</xdr:colOff>
      <xdr:row>231</xdr:row>
      <xdr:rowOff>85725</xdr:rowOff>
    </xdr:to>
    <xdr:sp>
      <xdr:nvSpPr>
        <xdr:cNvPr id="8" name="Text 18"/>
        <xdr:cNvSpPr txBox="1">
          <a:spLocks noChangeArrowheads="1"/>
        </xdr:cNvSpPr>
      </xdr:nvSpPr>
      <xdr:spPr>
        <a:xfrm>
          <a:off x="314325" y="34261425"/>
          <a:ext cx="5715000" cy="1076325"/>
        </a:xfrm>
        <a:prstGeom prst="rect">
          <a:avLst/>
        </a:prstGeom>
        <a:solidFill>
          <a:srgbClr val="FFFFFF"/>
        </a:solidFill>
        <a:ln w="1" cmpd="sng">
          <a:noFill/>
        </a:ln>
      </xdr:spPr>
      <xdr:txBody>
        <a:bodyPr vertOverflow="clip" wrap="square"/>
        <a:p>
          <a:pPr algn="l">
            <a:defRPr/>
          </a:pPr>
          <a:r>
            <a:rPr lang="en-US" cap="none" sz="1000" b="0" i="0" u="none" baseline="0"/>
            <a:t>The Board of Directors is of the opinion that the present economic conditions with sustainable growth and strong demand for timber based products in the overseas market will have a positive financial impact on the financial results of the Group in the current financial year.
The Group remains cautious of the potential impact of continuing high global oil prices on its inputs and product competitiveness.</a:t>
          </a:r>
        </a:p>
      </xdr:txBody>
    </xdr:sp>
    <xdr:clientData/>
  </xdr:twoCellAnchor>
  <xdr:twoCellAnchor>
    <xdr:from>
      <xdr:col>1</xdr:col>
      <xdr:colOff>9525</xdr:colOff>
      <xdr:row>78</xdr:row>
      <xdr:rowOff>9525</xdr:rowOff>
    </xdr:from>
    <xdr:to>
      <xdr:col>9</xdr:col>
      <xdr:colOff>0</xdr:colOff>
      <xdr:row>79</xdr:row>
      <xdr:rowOff>85725</xdr:rowOff>
    </xdr:to>
    <xdr:sp>
      <xdr:nvSpPr>
        <xdr:cNvPr id="9" name="Text 18"/>
        <xdr:cNvSpPr txBox="1">
          <a:spLocks noChangeArrowheads="1"/>
        </xdr:cNvSpPr>
      </xdr:nvSpPr>
      <xdr:spPr>
        <a:xfrm>
          <a:off x="314325" y="12277725"/>
          <a:ext cx="571500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since the last financial year ended 31 December 2005. 
</a:t>
          </a:r>
        </a:p>
      </xdr:txBody>
    </xdr:sp>
    <xdr:clientData/>
  </xdr:twoCellAnchor>
  <xdr:twoCellAnchor>
    <xdr:from>
      <xdr:col>1</xdr:col>
      <xdr:colOff>9525</xdr:colOff>
      <xdr:row>230</xdr:row>
      <xdr:rowOff>0</xdr:rowOff>
    </xdr:from>
    <xdr:to>
      <xdr:col>8</xdr:col>
      <xdr:colOff>304800</xdr:colOff>
      <xdr:row>230</xdr:row>
      <xdr:rowOff>0</xdr:rowOff>
    </xdr:to>
    <xdr:sp>
      <xdr:nvSpPr>
        <xdr:cNvPr id="10" name="Text 18"/>
        <xdr:cNvSpPr txBox="1">
          <a:spLocks noChangeArrowheads="1"/>
        </xdr:cNvSpPr>
      </xdr:nvSpPr>
      <xdr:spPr>
        <a:xfrm>
          <a:off x="314325" y="35109150"/>
          <a:ext cx="57150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256</xdr:row>
      <xdr:rowOff>57150</xdr:rowOff>
    </xdr:from>
    <xdr:to>
      <xdr:col>9</xdr:col>
      <xdr:colOff>28575</xdr:colOff>
      <xdr:row>258</xdr:row>
      <xdr:rowOff>114300</xdr:rowOff>
    </xdr:to>
    <xdr:sp>
      <xdr:nvSpPr>
        <xdr:cNvPr id="11" name="Text 18"/>
        <xdr:cNvSpPr txBox="1">
          <a:spLocks noChangeArrowheads="1"/>
        </xdr:cNvSpPr>
      </xdr:nvSpPr>
      <xdr:spPr>
        <a:xfrm>
          <a:off x="342900" y="38947725"/>
          <a:ext cx="5715000"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262</xdr:row>
      <xdr:rowOff>85725</xdr:rowOff>
    </xdr:from>
    <xdr:to>
      <xdr:col>9</xdr:col>
      <xdr:colOff>0</xdr:colOff>
      <xdr:row>265</xdr:row>
      <xdr:rowOff>28575</xdr:rowOff>
    </xdr:to>
    <xdr:sp>
      <xdr:nvSpPr>
        <xdr:cNvPr id="12" name="Text 18"/>
        <xdr:cNvSpPr txBox="1">
          <a:spLocks noChangeArrowheads="1"/>
        </xdr:cNvSpPr>
      </xdr:nvSpPr>
      <xdr:spPr>
        <a:xfrm>
          <a:off x="314325" y="39890700"/>
          <a:ext cx="5715000" cy="4191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28575</xdr:colOff>
      <xdr:row>268</xdr:row>
      <xdr:rowOff>28575</xdr:rowOff>
    </xdr:from>
    <xdr:to>
      <xdr:col>9</xdr:col>
      <xdr:colOff>9525</xdr:colOff>
      <xdr:row>313</xdr:row>
      <xdr:rowOff>76200</xdr:rowOff>
    </xdr:to>
    <xdr:sp>
      <xdr:nvSpPr>
        <xdr:cNvPr id="13" name="Text 18"/>
        <xdr:cNvSpPr txBox="1">
          <a:spLocks noChangeArrowheads="1"/>
        </xdr:cNvSpPr>
      </xdr:nvSpPr>
      <xdr:spPr>
        <a:xfrm>
          <a:off x="333375" y="40757475"/>
          <a:ext cx="5705475" cy="6477000"/>
        </a:xfrm>
        <a:prstGeom prst="rect">
          <a:avLst/>
        </a:prstGeom>
        <a:solidFill>
          <a:srgbClr val="FFFFFF"/>
        </a:solidFill>
        <a:ln w="1" cmpd="sng">
          <a:noFill/>
        </a:ln>
      </xdr:spPr>
      <xdr:txBody>
        <a:bodyPr vertOverflow="clip" wrap="square"/>
        <a:p>
          <a:pPr algn="just">
            <a:defRPr/>
          </a:pPr>
          <a:r>
            <a:rPr lang="en-US" cap="none" sz="1000" b="1" i="0" u="sng" baseline="0">
              <a:solidFill>
                <a:srgbClr val="000000"/>
              </a:solidFill>
              <a:latin typeface="Times New Roman"/>
              <a:ea typeface="Times New Roman"/>
              <a:cs typeface="Times New Roman"/>
            </a:rPr>
            <a:t>Proposal:</a:t>
          </a:r>
          <a:r>
            <a:rPr lang="en-US" cap="none" sz="1000" b="0" i="0" u="none" baseline="0">
              <a:solidFill>
                <a:srgbClr val="000000"/>
              </a:solidFill>
              <a:latin typeface="Times New Roman"/>
              <a:ea typeface="Times New Roman"/>
              <a:cs typeface="Times New Roman"/>
            </a:rPr>
            <a:t>
The Company ("DPS") announced on 21 July 2005 its intention to implement the following proposals:
a) Proposed transfer of the listing of and quotation for the entire issued and paid-up share capital of DPS of   
     RM60,000,000 comprising 120,000,000 ordinary shares of RM0.50 each in DPS ("Shares") from the 
     Second Board to Main Board of Bursa Malaysia Securities Berhad ("Bursa Securities") ("Proposed 
     Transfer")
b) Proposed private placement of up to 12,000,000 new Shares, representing 10% of the issued and paid-up 
     share capital of DPS ("Placement Shares") ("Proposed Private Placement")
c) Proposed purchase of its own ordinary shares of up to 10% of the issued and paid-up share capital of DPS 
     ("Proposed Share Buy-Back"); and
d) Proposed establishment of an employee share option scheme for the granting of options to eligible 
     employees and/or directors of DPS and its subsidiary companies ("Group") to subscribe for up to 
     18,000,000 new Shares representing 15% of the issued and paid-up share capital of DPS ("Proposed 
     ESOS"); and
e) In conjunction with the Proposed ESOS, the Board proposes that the Company's Articles of Association 
     be amended to allow the Company to extend the ESOS options to its Non-Executive Directors ("Proposed 
     Amendments to the Articles")
</a:t>
          </a:r>
          <a:r>
            <a:rPr lang="en-US" cap="none" sz="1000" b="1" i="0" u="sng" baseline="0">
              <a:solidFill>
                <a:srgbClr val="000000"/>
              </a:solidFill>
              <a:latin typeface="Times New Roman"/>
              <a:ea typeface="Times New Roman"/>
              <a:cs typeface="Times New Roman"/>
            </a:rPr>
            <a:t>Update:</a:t>
          </a:r>
          <a:r>
            <a:rPr lang="en-US" cap="none" sz="1000" b="0" i="0" u="none" baseline="0">
              <a:solidFill>
                <a:srgbClr val="000000"/>
              </a:solidFill>
              <a:latin typeface="Times New Roman"/>
              <a:ea typeface="Times New Roman"/>
              <a:cs typeface="Times New Roman"/>
            </a:rPr>
            <a:t>
Bursa Malaysia Securities Berhad had vide its letter dated 8 September 2005 approved-in-principle the listing of new ordinary shares of RM0.50 each to be issued pursuant to the exercise of options granted under the ESOS of up to fifteen percent (15%) of the issued and paid-up share capital of the Company at any point in time during the duration of the ESOS, subject to shareholders' approval and receipt of a certified true copy of the resolution passed at its general meeting approving the ESOS. 
Ministry of International Trade and Industry ("MITI") vide its letter dated 3 October 2005 had taken note and has no objection to the Private Placement, subject to Securities Commission approval and notification of private placement subscribers to MITI for the purpose of equity computation.
Securities Commission ("SC") had also vide its letter dated 10 October 2005 approved the Proposed Transfer and Proposed Private Placement., subject to specific terms and conditions as disclosed in the announcement to the Bursa Malaysia on 12 October 2005. The SC, vide its same letter dated 10 October 2005, had also approved the Proposed Transfer and Proposed Private Placement under the Foreign Investment Committee Guidelines on the Acquisition of Interests, Mergers and Take-Overs by Local and Foreign Interests.
Bursa Malaysia vide its letter dated 25 October 2005 approved-in-principle the Proposed Transfer and Proposed Private Placement , subject to terms and conditions imposed. The Proposed Transfer was successfully carried out on 9 November 2005.
The Proposed Amendments to the Articles, Proposed ESOS and Proposed Share Buy-Back were approved by the Company's Extraordinary General Meeting ("EGM") on 9 January 2006.
The Private Placement was successfuly completed on 19 April 2006.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341</xdr:row>
      <xdr:rowOff>0</xdr:rowOff>
    </xdr:from>
    <xdr:to>
      <xdr:col>9</xdr:col>
      <xdr:colOff>0</xdr:colOff>
      <xdr:row>342</xdr:row>
      <xdr:rowOff>76200</xdr:rowOff>
    </xdr:to>
    <xdr:sp>
      <xdr:nvSpPr>
        <xdr:cNvPr id="14" name="Text 18"/>
        <xdr:cNvSpPr txBox="1">
          <a:spLocks noChangeArrowheads="1"/>
        </xdr:cNvSpPr>
      </xdr:nvSpPr>
      <xdr:spPr>
        <a:xfrm>
          <a:off x="314325" y="51444525"/>
          <a:ext cx="5715000" cy="2095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9</xdr:row>
      <xdr:rowOff>133350</xdr:rowOff>
    </xdr:from>
    <xdr:to>
      <xdr:col>8</xdr:col>
      <xdr:colOff>266700</xdr:colOff>
      <xdr:row>37</xdr:row>
      <xdr:rowOff>85725</xdr:rowOff>
    </xdr:to>
    <xdr:sp>
      <xdr:nvSpPr>
        <xdr:cNvPr id="15" name="TextBox 15"/>
        <xdr:cNvSpPr txBox="1">
          <a:spLocks noChangeArrowheads="1"/>
        </xdr:cNvSpPr>
      </xdr:nvSpPr>
      <xdr:spPr>
        <a:xfrm>
          <a:off x="314325" y="1457325"/>
          <a:ext cx="5676900" cy="44577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The same accounting policies and methods of computation are followed in the interim financial statements as compared with the financial statements for the year ended 31 December 2005 except for change of accounting policies on:
(a) the recognition of deferred tax asset for the carryforward of untilised re-investment allowance that gives rise to a deductible temporary difference.  The Group ceases to recognise this deferred tax asset amounted to RM3,659,158 as at 1 January 2006 as the Directors are of the view that this will lead to a more transparent presentation of financial statements.  This cessation of recognition has resulted in a debit to the retained profits.
(b) the carryforward  and amortisation of negative goodwill on adoption of FRS 3, Business Combinations.  FRS 3 prohibits the creditation of negative goodwill and requires the release of negative goodwill to retained profits immediately.  Accordingly, the balance of negative goodwill which has not been credited amounted to RM4,406,968 as at 1 January 2006 has been credited immediately to retained profits. 
</a:t>
          </a:r>
        </a:p>
      </xdr:txBody>
    </xdr:sp>
    <xdr:clientData/>
  </xdr:twoCellAnchor>
  <xdr:twoCellAnchor>
    <xdr:from>
      <xdr:col>1</xdr:col>
      <xdr:colOff>19050</xdr:colOff>
      <xdr:row>71</xdr:row>
      <xdr:rowOff>28575</xdr:rowOff>
    </xdr:from>
    <xdr:to>
      <xdr:col>9</xdr:col>
      <xdr:colOff>0</xdr:colOff>
      <xdr:row>74</xdr:row>
      <xdr:rowOff>0</xdr:rowOff>
    </xdr:to>
    <xdr:sp>
      <xdr:nvSpPr>
        <xdr:cNvPr id="16" name="TextBox 16"/>
        <xdr:cNvSpPr txBox="1">
          <a:spLocks noChangeArrowheads="1"/>
        </xdr:cNvSpPr>
      </xdr:nvSpPr>
      <xdr:spPr>
        <a:xfrm>
          <a:off x="323850" y="11163300"/>
          <a:ext cx="5705475" cy="4381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0</xdr:col>
      <xdr:colOff>295275</xdr:colOff>
      <xdr:row>371</xdr:row>
      <xdr:rowOff>0</xdr:rowOff>
    </xdr:from>
    <xdr:to>
      <xdr:col>8</xdr:col>
      <xdr:colOff>247650</xdr:colOff>
      <xdr:row>373</xdr:row>
      <xdr:rowOff>47625</xdr:rowOff>
    </xdr:to>
    <xdr:sp>
      <xdr:nvSpPr>
        <xdr:cNvPr id="17" name="TextBox 17"/>
        <xdr:cNvSpPr txBox="1">
          <a:spLocks noChangeArrowheads="1"/>
        </xdr:cNvSpPr>
      </xdr:nvSpPr>
      <xdr:spPr>
        <a:xfrm>
          <a:off x="295275" y="56016525"/>
          <a:ext cx="5676900" cy="3333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160</xdr:row>
      <xdr:rowOff>0</xdr:rowOff>
    </xdr:from>
    <xdr:to>
      <xdr:col>8</xdr:col>
      <xdr:colOff>304800</xdr:colOff>
      <xdr:row>160</xdr:row>
      <xdr:rowOff>0</xdr:rowOff>
    </xdr:to>
    <xdr:sp>
      <xdr:nvSpPr>
        <xdr:cNvPr id="18" name="TextBox 18"/>
        <xdr:cNvSpPr txBox="1">
          <a:spLocks noChangeArrowheads="1"/>
        </xdr:cNvSpPr>
      </xdr:nvSpPr>
      <xdr:spPr>
        <a:xfrm>
          <a:off x="323850" y="25374600"/>
          <a:ext cx="57054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160</xdr:row>
      <xdr:rowOff>0</xdr:rowOff>
    </xdr:from>
    <xdr:to>
      <xdr:col>8</xdr:col>
      <xdr:colOff>304800</xdr:colOff>
      <xdr:row>160</xdr:row>
      <xdr:rowOff>0</xdr:rowOff>
    </xdr:to>
    <xdr:sp>
      <xdr:nvSpPr>
        <xdr:cNvPr id="19" name="TextBox 19"/>
        <xdr:cNvSpPr txBox="1">
          <a:spLocks noChangeArrowheads="1"/>
        </xdr:cNvSpPr>
      </xdr:nvSpPr>
      <xdr:spPr>
        <a:xfrm>
          <a:off x="304800" y="25374600"/>
          <a:ext cx="57245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47</xdr:row>
      <xdr:rowOff>0</xdr:rowOff>
    </xdr:from>
    <xdr:to>
      <xdr:col>8</xdr:col>
      <xdr:colOff>304800</xdr:colOff>
      <xdr:row>47</xdr:row>
      <xdr:rowOff>0</xdr:rowOff>
    </xdr:to>
    <xdr:sp>
      <xdr:nvSpPr>
        <xdr:cNvPr id="20" name="Text 18"/>
        <xdr:cNvSpPr txBox="1">
          <a:spLocks noChangeArrowheads="1"/>
        </xdr:cNvSpPr>
      </xdr:nvSpPr>
      <xdr:spPr>
        <a:xfrm>
          <a:off x="314325" y="7343775"/>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245</xdr:row>
      <xdr:rowOff>9525</xdr:rowOff>
    </xdr:from>
    <xdr:to>
      <xdr:col>9</xdr:col>
      <xdr:colOff>0</xdr:colOff>
      <xdr:row>248</xdr:row>
      <xdr:rowOff>0</xdr:rowOff>
    </xdr:to>
    <xdr:sp>
      <xdr:nvSpPr>
        <xdr:cNvPr id="21" name="Text 18"/>
        <xdr:cNvSpPr txBox="1">
          <a:spLocks noChangeArrowheads="1"/>
        </xdr:cNvSpPr>
      </xdr:nvSpPr>
      <xdr:spPr>
        <a:xfrm>
          <a:off x="314325" y="37242750"/>
          <a:ext cx="5715000" cy="4191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lower than the statutory tax rate due to the availability of  reinvestment allowances and double tax deduction  incentive for exports in reducing taxable income. </a:t>
          </a:r>
        </a:p>
      </xdr:txBody>
    </xdr:sp>
    <xdr:clientData/>
  </xdr:twoCellAnchor>
  <xdr:twoCellAnchor>
    <xdr:from>
      <xdr:col>0</xdr:col>
      <xdr:colOff>295275</xdr:colOff>
      <xdr:row>333</xdr:row>
      <xdr:rowOff>104775</xdr:rowOff>
    </xdr:from>
    <xdr:to>
      <xdr:col>8</xdr:col>
      <xdr:colOff>285750</xdr:colOff>
      <xdr:row>336</xdr:row>
      <xdr:rowOff>28575</xdr:rowOff>
    </xdr:to>
    <xdr:sp>
      <xdr:nvSpPr>
        <xdr:cNvPr id="22" name="Text 18"/>
        <xdr:cNvSpPr txBox="1">
          <a:spLocks noChangeArrowheads="1"/>
        </xdr:cNvSpPr>
      </xdr:nvSpPr>
      <xdr:spPr>
        <a:xfrm>
          <a:off x="295275" y="50234850"/>
          <a:ext cx="5715000"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151</xdr:row>
      <xdr:rowOff>9525</xdr:rowOff>
    </xdr:from>
    <xdr:to>
      <xdr:col>9</xdr:col>
      <xdr:colOff>0</xdr:colOff>
      <xdr:row>153</xdr:row>
      <xdr:rowOff>152400</xdr:rowOff>
    </xdr:to>
    <xdr:sp>
      <xdr:nvSpPr>
        <xdr:cNvPr id="23" name="Text 18"/>
        <xdr:cNvSpPr txBox="1">
          <a:spLocks noChangeArrowheads="1"/>
        </xdr:cNvSpPr>
      </xdr:nvSpPr>
      <xdr:spPr>
        <a:xfrm>
          <a:off x="314325" y="23983950"/>
          <a:ext cx="5715000" cy="4286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 for the year ended 31 December 2005.</a:t>
          </a:r>
        </a:p>
      </xdr:txBody>
    </xdr:sp>
    <xdr:clientData/>
  </xdr:twoCellAnchor>
  <xdr:twoCellAnchor>
    <xdr:from>
      <xdr:col>0</xdr:col>
      <xdr:colOff>257175</xdr:colOff>
      <xdr:row>347</xdr:row>
      <xdr:rowOff>9525</xdr:rowOff>
    </xdr:from>
    <xdr:to>
      <xdr:col>8</xdr:col>
      <xdr:colOff>209550</xdr:colOff>
      <xdr:row>352</xdr:row>
      <xdr:rowOff>0</xdr:rowOff>
    </xdr:to>
    <xdr:sp>
      <xdr:nvSpPr>
        <xdr:cNvPr id="24" name="TextBox 24"/>
        <xdr:cNvSpPr txBox="1">
          <a:spLocks noChangeArrowheads="1"/>
        </xdr:cNvSpPr>
      </xdr:nvSpPr>
      <xdr:spPr>
        <a:xfrm>
          <a:off x="257175" y="52197000"/>
          <a:ext cx="5676900" cy="704850"/>
        </a:xfrm>
        <a:prstGeom prst="rect">
          <a:avLst/>
        </a:prstGeom>
        <a:solidFill>
          <a:srgbClr val="FFFFFF"/>
        </a:solidFill>
        <a:ln w="9525" cmpd="sng">
          <a:noFill/>
        </a:ln>
      </xdr:spPr>
      <xdr:txBody>
        <a:bodyPr vertOverflow="clip" wrap="square"/>
        <a:p>
          <a:pPr algn="l">
            <a:defRPr/>
          </a:pPr>
          <a:r>
            <a:rPr lang="en-US" cap="none" sz="1000" b="0" i="0" u="none" baseline="0"/>
            <a:t>Subject to the approval by the shareholders in the forthcoming general meeting, the Board of Directors are pleased to propose a final dividend of 3 sen per ordinary share tax-exempt amounting to RM 3.96 million in respect of the financial year ended 31 December 2005. This has not been accounted for in the financial results and position of the Group and the Company as at 31 December 2005.</a:t>
          </a:r>
        </a:p>
      </xdr:txBody>
    </xdr:sp>
    <xdr:clientData/>
  </xdr:twoCellAnchor>
  <xdr:twoCellAnchor>
    <xdr:from>
      <xdr:col>1</xdr:col>
      <xdr:colOff>9525</xdr:colOff>
      <xdr:row>52</xdr:row>
      <xdr:rowOff>9525</xdr:rowOff>
    </xdr:from>
    <xdr:to>
      <xdr:col>8</xdr:col>
      <xdr:colOff>304800</xdr:colOff>
      <xdr:row>54</xdr:row>
      <xdr:rowOff>133350</xdr:rowOff>
    </xdr:to>
    <xdr:sp>
      <xdr:nvSpPr>
        <xdr:cNvPr id="25" name="Text 18"/>
        <xdr:cNvSpPr txBox="1">
          <a:spLocks noChangeArrowheads="1"/>
        </xdr:cNvSpPr>
      </xdr:nvSpPr>
      <xdr:spPr>
        <a:xfrm>
          <a:off x="314325" y="8105775"/>
          <a:ext cx="5715000"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0</xdr:col>
      <xdr:colOff>295275</xdr:colOff>
      <xdr:row>127</xdr:row>
      <xdr:rowOff>104775</xdr:rowOff>
    </xdr:from>
    <xdr:to>
      <xdr:col>8</xdr:col>
      <xdr:colOff>285750</xdr:colOff>
      <xdr:row>135</xdr:row>
      <xdr:rowOff>0</xdr:rowOff>
    </xdr:to>
    <xdr:sp>
      <xdr:nvSpPr>
        <xdr:cNvPr id="26" name="Text 18"/>
        <xdr:cNvSpPr txBox="1">
          <a:spLocks noChangeArrowheads="1"/>
        </xdr:cNvSpPr>
      </xdr:nvSpPr>
      <xdr:spPr>
        <a:xfrm>
          <a:off x="295275" y="20307300"/>
          <a:ext cx="5715000" cy="103822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19050</xdr:colOff>
      <xdr:row>445</xdr:row>
      <xdr:rowOff>9525</xdr:rowOff>
    </xdr:from>
    <xdr:to>
      <xdr:col>9</xdr:col>
      <xdr:colOff>0</xdr:colOff>
      <xdr:row>483</xdr:row>
      <xdr:rowOff>66675</xdr:rowOff>
    </xdr:to>
    <xdr:sp>
      <xdr:nvSpPr>
        <xdr:cNvPr id="27" name="Text 18"/>
        <xdr:cNvSpPr txBox="1">
          <a:spLocks noChangeArrowheads="1"/>
        </xdr:cNvSpPr>
      </xdr:nvSpPr>
      <xdr:spPr>
        <a:xfrm>
          <a:off x="323850" y="66732150"/>
          <a:ext cx="5705475" cy="5486400"/>
        </a:xfrm>
        <a:prstGeom prst="rect">
          <a:avLst/>
        </a:prstGeom>
        <a:solidFill>
          <a:srgbClr val="FFFFFF"/>
        </a:solidFill>
        <a:ln w="1" cmpd="sng">
          <a:noFill/>
        </a:ln>
      </xdr:spPr>
      <xdr:txBody>
        <a:bodyPr vertOverflow="clip" wrap="square"/>
        <a:p>
          <a:pPr algn="just">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are as follows:</a:t>
          </a:r>
          <a:r>
            <a:rPr lang="en-US" cap="none" sz="1000" b="1" i="0" u="sng" baseline="0">
              <a:solidFill>
                <a:srgbClr val="000000"/>
              </a:solidFill>
              <a:latin typeface="Times New Roman"/>
              <a:ea typeface="Times New Roman"/>
              <a:cs typeface="Times New Roman"/>
            </a:rPr>
            <a:t>
COMPLETED</a:t>
          </a:r>
          <a:r>
            <a:rPr lang="en-US" cap="none" sz="1000" b="0" i="0" u="none" baseline="0">
              <a:latin typeface="Times New Roman"/>
              <a:ea typeface="Times New Roman"/>
              <a:cs typeface="Times New Roman"/>
            </a:rPr>
            <a:t>
a) Permanent approval for the structures held under PT NO. 266 &amp; 267 (Lot 1629)  has been obtained on 22nd July 2004 vide reference no.:JPKB/MPMBB: 00552/96.
b) Permanent approval for  structures held under PT NO. 4129, 4114 &amp; 4113 has been obtained on 22nd July 2004 vide reference no.:JPKB/MPMBB: 05027/2002.
c) Lot 3702 - Ownership has been transferred and registered under Shantawood on 9 August 2002 as confirmed by Chee Siah Le Kee &amp; Partners in their letter dated 7 Jan 2004.
d) Lot 4095 - Ownership has been transferred and registered under Shantawood on 17 November 2005 as confirmed by Yap Koon Roy &amp; Associates in their letter dated 4 April 2006.
</a:t>
          </a:r>
          <a:r>
            <a:rPr lang="en-US" cap="none" sz="1000" b="1" i="0" u="sng" baseline="0">
              <a:latin typeface="Times New Roman"/>
              <a:ea typeface="Times New Roman"/>
              <a:cs typeface="Times New Roman"/>
            </a:rPr>
            <a:t>NOT COMPLETED</a:t>
          </a:r>
          <a:r>
            <a:rPr lang="en-US" cap="none" sz="1000" b="0" i="0" u="none" baseline="0">
              <a:latin typeface="Times New Roman"/>
              <a:ea typeface="Times New Roman"/>
              <a:cs typeface="Times New Roman"/>
            </a:rPr>
            <a:t>
a) Lot 3701 - The Memorandum of Transfer of Title (Form 14A) has been signed by Shantawood on 11 Nov 2003 and forwarded to solicitors, San &amp; Associates on 13 Nov 2003. The relevant documents were forwarded by San &amp; Associates to Ketua Pengarah Insolvensi, Pulau Pinang for certification of all the original documents on 8 September 2005 and the same has been forwarded by Ketua Pengarah Insolvensi, Pulau Pinang to Ketua Pengarah Insolvensi Malaysia in Putrajaya, Kuala Lumpur on 5 October 2005. However, the Memorandum of Transfer is currently pending execution by the Ketua Pengarah Insolvensi in Putrajaya, Kuala Lumpur. The delay in forwarding the said Memorandum of Transfer despite execution in 2003 was due to the previous arrangements which required submission in bulk whereby a minimum of fifty (50) Memorandum of Transfers are to be forwarded prior to execution being carried out by the Ketua Pengarah Insolvensi Malaysia. 
b) Lot 4096 - The Memorandum Of Transfer of Title (Form 14A) has been signed by Shantawood and PKNM on 20 August 2004 and Yap Koon Roy &amp; Associates had forwarded the same for adjudication. Stamp duty was paid on 15 September 2004. Shantawood has also signed the loan documents to finance the purchase of Lot 4096. The Solicitors handling the loan documents has written to the existing chargee on 4 January 2006 for redemption statement. A further written reminder has also been sent to the chargee on 4 April 2006.
</a:t>
          </a:r>
        </a:p>
      </xdr:txBody>
    </xdr:sp>
    <xdr:clientData/>
  </xdr:twoCellAnchor>
  <xdr:twoCellAnchor>
    <xdr:from>
      <xdr:col>1</xdr:col>
      <xdr:colOff>0</xdr:colOff>
      <xdr:row>382</xdr:row>
      <xdr:rowOff>9525</xdr:rowOff>
    </xdr:from>
    <xdr:to>
      <xdr:col>8</xdr:col>
      <xdr:colOff>257175</xdr:colOff>
      <xdr:row>384</xdr:row>
      <xdr:rowOff>114300</xdr:rowOff>
    </xdr:to>
    <xdr:sp>
      <xdr:nvSpPr>
        <xdr:cNvPr id="28" name="TextBox 28"/>
        <xdr:cNvSpPr txBox="1">
          <a:spLocks noChangeArrowheads="1"/>
        </xdr:cNvSpPr>
      </xdr:nvSpPr>
      <xdr:spPr>
        <a:xfrm>
          <a:off x="304800" y="57483375"/>
          <a:ext cx="5676900" cy="390525"/>
        </a:xfrm>
        <a:prstGeom prst="rect">
          <a:avLst/>
        </a:prstGeom>
        <a:solidFill>
          <a:srgbClr val="FFFFFF"/>
        </a:solidFill>
        <a:ln w="9525" cmpd="sng">
          <a:noFill/>
        </a:ln>
      </xdr:spPr>
      <xdr:txBody>
        <a:bodyPr vertOverflow="clip" wrap="square"/>
        <a:p>
          <a:pPr algn="l">
            <a:defRPr/>
          </a:pPr>
          <a:r>
            <a:rPr lang="en-US" cap="none" sz="1000" b="0" i="0" u="none" baseline="0"/>
            <a:t>Status of  utilisation of proceeds as at 31 March 2006 arising from the Restricted and Public Issue amounting to RM19,924,998 are as follows:</a:t>
          </a:r>
        </a:p>
      </xdr:txBody>
    </xdr:sp>
    <xdr:clientData/>
  </xdr:twoCellAnchor>
  <xdr:twoCellAnchor>
    <xdr:from>
      <xdr:col>1</xdr:col>
      <xdr:colOff>9525</xdr:colOff>
      <xdr:row>331</xdr:row>
      <xdr:rowOff>0</xdr:rowOff>
    </xdr:from>
    <xdr:to>
      <xdr:col>8</xdr:col>
      <xdr:colOff>247650</xdr:colOff>
      <xdr:row>331</xdr:row>
      <xdr:rowOff>0</xdr:rowOff>
    </xdr:to>
    <xdr:sp>
      <xdr:nvSpPr>
        <xdr:cNvPr id="29" name="Text 18"/>
        <xdr:cNvSpPr txBox="1">
          <a:spLocks noChangeArrowheads="1"/>
        </xdr:cNvSpPr>
      </xdr:nvSpPr>
      <xdr:spPr>
        <a:xfrm>
          <a:off x="314325" y="49749075"/>
          <a:ext cx="5657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398</xdr:row>
      <xdr:rowOff>9525</xdr:rowOff>
    </xdr:from>
    <xdr:to>
      <xdr:col>8</xdr:col>
      <xdr:colOff>257175</xdr:colOff>
      <xdr:row>408</xdr:row>
      <xdr:rowOff>38100</xdr:rowOff>
    </xdr:to>
    <xdr:sp>
      <xdr:nvSpPr>
        <xdr:cNvPr id="30" name="TextBox 30"/>
        <xdr:cNvSpPr txBox="1">
          <a:spLocks noChangeArrowheads="1"/>
        </xdr:cNvSpPr>
      </xdr:nvSpPr>
      <xdr:spPr>
        <a:xfrm>
          <a:off x="304800" y="60017025"/>
          <a:ext cx="5676900" cy="145732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 The Company announced on 6 July 2005 to Bursa Malaysia its decision to re-allocate the remaining portion of RM1,011,225 of proceeds utilization from listing of the Company on the Second Board of Bursa Malaysia Securities Berhad earmarked for capital expenditure to working capital purpose as explained in </a:t>
          </a:r>
          <a:r>
            <a:rPr lang="en-US" cap="none" sz="1000" b="1" i="0" u="none" baseline="0">
              <a:latin typeface="Times New Roman"/>
              <a:ea typeface="Times New Roman"/>
              <a:cs typeface="Times New Roman"/>
            </a:rPr>
            <a:t>Note</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A13 </a:t>
          </a:r>
          <a:r>
            <a:rPr lang="en-US" cap="none" sz="1000" b="0" i="0" u="none" baseline="0">
              <a:latin typeface="Times New Roman"/>
              <a:ea typeface="Times New Roman"/>
              <a:cs typeface="Times New Roman"/>
            </a:rPr>
            <a:t>above.  The listing proceeds have since been fully utilised.
@ Total listing expenses amounted to RM2.447 million and was written-off against the share premium account. RM 2.3 million of the proceeds was utilised to pay for the listing expenses while the balance of the listing expenses was settled using the Group's internally generated funds.</a:t>
          </a:r>
        </a:p>
      </xdr:txBody>
    </xdr:sp>
    <xdr:clientData/>
  </xdr:twoCellAnchor>
  <xdr:twoCellAnchor>
    <xdr:from>
      <xdr:col>1</xdr:col>
      <xdr:colOff>9525</xdr:colOff>
      <xdr:row>84</xdr:row>
      <xdr:rowOff>9525</xdr:rowOff>
    </xdr:from>
    <xdr:to>
      <xdr:col>9</xdr:col>
      <xdr:colOff>0</xdr:colOff>
      <xdr:row>88</xdr:row>
      <xdr:rowOff>123825</xdr:rowOff>
    </xdr:to>
    <xdr:sp>
      <xdr:nvSpPr>
        <xdr:cNvPr id="31" name="Text 18"/>
        <xdr:cNvSpPr txBox="1">
          <a:spLocks noChangeArrowheads="1"/>
        </xdr:cNvSpPr>
      </xdr:nvSpPr>
      <xdr:spPr>
        <a:xfrm>
          <a:off x="314325" y="13020675"/>
          <a:ext cx="5715000" cy="68580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Business segments</a:t>
          </a:r>
          <a:r>
            <a:rPr lang="en-US" cap="none" sz="1000" b="0" i="0" u="none" baseline="0">
              <a:solidFill>
                <a:srgbClr val="000000"/>
              </a:solidFill>
              <a:latin typeface="Times New Roman"/>
              <a:ea typeface="Times New Roman"/>
              <a:cs typeface="Times New Roman"/>
            </a:rPr>
            <a:t>
The principal activities of the Group consist of those relating to manufacturing of wood based products, trading, property and agro-based farming.  The Group's segmental reporting for business segments is as below:</a:t>
          </a:r>
        </a:p>
      </xdr:txBody>
    </xdr:sp>
    <xdr:clientData/>
  </xdr:twoCellAnchor>
  <xdr:twoCellAnchor>
    <xdr:from>
      <xdr:col>1</xdr:col>
      <xdr:colOff>0</xdr:colOff>
      <xdr:row>404</xdr:row>
      <xdr:rowOff>0</xdr:rowOff>
    </xdr:from>
    <xdr:to>
      <xdr:col>8</xdr:col>
      <xdr:colOff>257175</xdr:colOff>
      <xdr:row>404</xdr:row>
      <xdr:rowOff>0</xdr:rowOff>
    </xdr:to>
    <xdr:sp>
      <xdr:nvSpPr>
        <xdr:cNvPr id="32" name="TextBox 32"/>
        <xdr:cNvSpPr txBox="1">
          <a:spLocks noChangeArrowheads="1"/>
        </xdr:cNvSpPr>
      </xdr:nvSpPr>
      <xdr:spPr>
        <a:xfrm>
          <a:off x="304800" y="60864750"/>
          <a:ext cx="567690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workbookViewId="0" topLeftCell="A1">
      <selection activeCell="A3" sqref="A3"/>
    </sheetView>
  </sheetViews>
  <sheetFormatPr defaultColWidth="9.140625" defaultRowHeight="12.75"/>
  <cols>
    <col min="1" max="1" width="32.7109375" style="3" customWidth="1"/>
    <col min="2" max="2" width="12.57421875" style="3" customWidth="1"/>
    <col min="3" max="3" width="1.7109375" style="3" customWidth="1"/>
    <col min="4" max="4" width="12.57421875" style="5" bestFit="1" customWidth="1"/>
    <col min="5" max="5" width="2.00390625" style="6" customWidth="1"/>
    <col min="6" max="6" width="10.7109375" style="5" bestFit="1" customWidth="1"/>
    <col min="7" max="7" width="2.00390625" style="6" customWidth="1"/>
    <col min="8" max="8" width="12.28125" style="5" customWidth="1"/>
    <col min="9" max="9" width="1.7109375" style="3" customWidth="1"/>
    <col min="10" max="16384" width="9.140625" style="3" customWidth="1"/>
  </cols>
  <sheetData>
    <row r="1" spans="1:8" ht="11.25">
      <c r="A1" s="1" t="s">
        <v>0</v>
      </c>
      <c r="B1" s="1"/>
      <c r="C1" s="1"/>
      <c r="D1" s="2"/>
      <c r="E1" s="2"/>
      <c r="F1" s="2"/>
      <c r="G1" s="2"/>
      <c r="H1" s="2"/>
    </row>
    <row r="2" spans="1:8" ht="11.25">
      <c r="A2" s="1" t="s">
        <v>1</v>
      </c>
      <c r="B2" s="1"/>
      <c r="C2" s="1"/>
      <c r="D2" s="2"/>
      <c r="E2" s="2"/>
      <c r="F2" s="2"/>
      <c r="G2" s="2"/>
      <c r="H2" s="2"/>
    </row>
    <row r="3" spans="1:8" ht="11.25">
      <c r="A3" s="4"/>
      <c r="B3" s="1"/>
      <c r="C3" s="1"/>
      <c r="D3" s="2"/>
      <c r="E3" s="2"/>
      <c r="F3" s="2"/>
      <c r="G3" s="2"/>
      <c r="H3" s="2"/>
    </row>
    <row r="5" ht="11.25">
      <c r="A5" s="7" t="s">
        <v>2</v>
      </c>
    </row>
    <row r="6" ht="11.25">
      <c r="A6" s="7" t="s">
        <v>3</v>
      </c>
    </row>
    <row r="7" spans="1:2" ht="11.25">
      <c r="A7" s="7" t="s">
        <v>4</v>
      </c>
      <c r="B7" s="8"/>
    </row>
    <row r="8" spans="1:2" ht="11.25">
      <c r="A8" s="9"/>
      <c r="B8" s="8"/>
    </row>
    <row r="9" spans="1:8" ht="11.25">
      <c r="A9" s="9"/>
      <c r="B9" s="132" t="s">
        <v>5</v>
      </c>
      <c r="C9" s="132"/>
      <c r="D9" s="132"/>
      <c r="F9" s="133" t="s">
        <v>6</v>
      </c>
      <c r="G9" s="133"/>
      <c r="H9" s="133"/>
    </row>
    <row r="10" spans="2:8" ht="11.25">
      <c r="B10" s="8"/>
      <c r="C10" s="8"/>
      <c r="D10" s="5" t="s">
        <v>7</v>
      </c>
      <c r="E10" s="5"/>
      <c r="G10" s="5"/>
      <c r="H10" s="5" t="s">
        <v>7</v>
      </c>
    </row>
    <row r="11" spans="2:8" ht="11.25">
      <c r="B11" s="8" t="s">
        <v>8</v>
      </c>
      <c r="C11" s="8"/>
      <c r="D11" s="5" t="s">
        <v>9</v>
      </c>
      <c r="E11" s="5"/>
      <c r="F11" s="5" t="s">
        <v>8</v>
      </c>
      <c r="G11" s="5"/>
      <c r="H11" s="5" t="s">
        <v>9</v>
      </c>
    </row>
    <row r="12" spans="2:8" ht="11.25">
      <c r="B12" s="8" t="s">
        <v>10</v>
      </c>
      <c r="C12" s="8"/>
      <c r="D12" s="5" t="s">
        <v>10</v>
      </c>
      <c r="E12" s="5"/>
      <c r="F12" s="5" t="s">
        <v>11</v>
      </c>
      <c r="G12" s="5"/>
      <c r="H12" s="5" t="s">
        <v>12</v>
      </c>
    </row>
    <row r="13" spans="2:8" ht="11.25">
      <c r="B13" s="8" t="s">
        <v>13</v>
      </c>
      <c r="C13" s="8"/>
      <c r="D13" s="5" t="s">
        <v>14</v>
      </c>
      <c r="E13" s="5"/>
      <c r="F13" s="5" t="s">
        <v>13</v>
      </c>
      <c r="G13" s="5"/>
      <c r="H13" s="5" t="s">
        <v>14</v>
      </c>
    </row>
    <row r="14" spans="2:8" ht="11.25">
      <c r="B14" s="8" t="s">
        <v>15</v>
      </c>
      <c r="D14" s="5" t="s">
        <v>15</v>
      </c>
      <c r="F14" s="5" t="s">
        <v>15</v>
      </c>
      <c r="H14" s="5" t="s">
        <v>15</v>
      </c>
    </row>
    <row r="16" spans="1:9" s="11" customFormat="1" ht="11.25">
      <c r="A16" s="11" t="s">
        <v>16</v>
      </c>
      <c r="B16" s="12">
        <v>25810.49911</v>
      </c>
      <c r="C16" s="12"/>
      <c r="D16" s="13">
        <v>23569.252760000003</v>
      </c>
      <c r="E16" s="12"/>
      <c r="F16" s="12">
        <v>25810.49911</v>
      </c>
      <c r="G16" s="12"/>
      <c r="H16" s="12">
        <v>23569.252760000003</v>
      </c>
      <c r="I16" s="12"/>
    </row>
    <row r="17" spans="2:9" s="11" customFormat="1" ht="11.25">
      <c r="B17" s="12"/>
      <c r="C17" s="12"/>
      <c r="D17" s="13"/>
      <c r="E17" s="12"/>
      <c r="F17" s="12"/>
      <c r="G17" s="12"/>
      <c r="H17" s="12"/>
      <c r="I17" s="12"/>
    </row>
    <row r="18" spans="1:9" s="11" customFormat="1" ht="11.25">
      <c r="A18" s="11" t="s">
        <v>17</v>
      </c>
      <c r="B18" s="12">
        <v>-19346.68248</v>
      </c>
      <c r="C18" s="12"/>
      <c r="D18" s="13">
        <v>-16875.671039999994</v>
      </c>
      <c r="E18" s="12"/>
      <c r="F18" s="12">
        <v>-19346.68248</v>
      </c>
      <c r="G18" s="12"/>
      <c r="H18" s="12">
        <v>-16875.671039999994</v>
      </c>
      <c r="I18" s="12"/>
    </row>
    <row r="19" spans="2:9" s="11" customFormat="1" ht="11.25">
      <c r="B19" s="14"/>
      <c r="C19" s="12"/>
      <c r="D19" s="14"/>
      <c r="E19" s="12"/>
      <c r="F19" s="14"/>
      <c r="G19" s="12"/>
      <c r="H19" s="14"/>
      <c r="I19" s="12"/>
    </row>
    <row r="20" spans="1:9" s="11" customFormat="1" ht="11.25">
      <c r="A20" s="11" t="s">
        <v>18</v>
      </c>
      <c r="B20" s="12">
        <f>SUM(B16:B19)</f>
        <v>6463.816630000001</v>
      </c>
      <c r="C20" s="12"/>
      <c r="D20" s="12">
        <f>SUM(D16:D19)</f>
        <v>6693.581720000009</v>
      </c>
      <c r="E20" s="12"/>
      <c r="F20" s="12">
        <f>SUM(F16:F19)</f>
        <v>6463.816630000001</v>
      </c>
      <c r="G20" s="12"/>
      <c r="H20" s="12">
        <f>SUM(H16:H19)</f>
        <v>6693.581720000009</v>
      </c>
      <c r="I20" s="12"/>
    </row>
    <row r="21" spans="2:9" s="11" customFormat="1" ht="11.25">
      <c r="B21" s="15"/>
      <c r="C21" s="12"/>
      <c r="D21" s="15"/>
      <c r="E21" s="12"/>
      <c r="F21" s="15"/>
      <c r="G21" s="12"/>
      <c r="H21" s="15"/>
      <c r="I21" s="12"/>
    </row>
    <row r="22" spans="1:9" s="11" customFormat="1" ht="11.25">
      <c r="A22" s="3" t="s">
        <v>19</v>
      </c>
      <c r="B22" s="12">
        <v>-2807.93575</v>
      </c>
      <c r="C22" s="12"/>
      <c r="D22" s="13">
        <v>-2408.52516</v>
      </c>
      <c r="E22" s="12"/>
      <c r="F22" s="12">
        <v>-2807.93575</v>
      </c>
      <c r="G22" s="12"/>
      <c r="H22" s="12">
        <v>-2408.52516</v>
      </c>
      <c r="I22" s="12"/>
    </row>
    <row r="23" spans="1:9" s="11" customFormat="1" ht="11.25">
      <c r="A23" s="3"/>
      <c r="B23" s="12"/>
      <c r="C23" s="12"/>
      <c r="D23" s="13"/>
      <c r="E23" s="12"/>
      <c r="F23" s="12"/>
      <c r="G23" s="12"/>
      <c r="H23" s="12"/>
      <c r="I23" s="12"/>
    </row>
    <row r="24" spans="1:9" s="11" customFormat="1" ht="11.25">
      <c r="A24" s="3" t="s">
        <v>20</v>
      </c>
      <c r="B24" s="12">
        <v>155.57991</v>
      </c>
      <c r="C24" s="12"/>
      <c r="D24" s="13">
        <v>144.58273</v>
      </c>
      <c r="E24" s="12"/>
      <c r="F24" s="12">
        <v>155.57991</v>
      </c>
      <c r="G24" s="12"/>
      <c r="H24" s="12">
        <v>144.58273</v>
      </c>
      <c r="I24" s="12"/>
    </row>
    <row r="25" spans="1:9" s="11" customFormat="1" ht="11.25">
      <c r="A25" s="3"/>
      <c r="B25" s="16"/>
      <c r="C25" s="12"/>
      <c r="D25" s="16"/>
      <c r="E25" s="12"/>
      <c r="F25" s="16"/>
      <c r="G25" s="12"/>
      <c r="H25" s="16"/>
      <c r="I25" s="12"/>
    </row>
    <row r="26" spans="1:9" s="11" customFormat="1" ht="11.25">
      <c r="A26" s="3" t="s">
        <v>21</v>
      </c>
      <c r="B26" s="13">
        <f>SUM(B20:B25)</f>
        <v>3811.460790000001</v>
      </c>
      <c r="C26" s="13">
        <v>0</v>
      </c>
      <c r="D26" s="13">
        <f>SUM(D20:D25)</f>
        <v>4429.639290000009</v>
      </c>
      <c r="E26" s="12"/>
      <c r="F26" s="13">
        <f>SUM(F20:F25)</f>
        <v>3811.460790000001</v>
      </c>
      <c r="G26" s="13"/>
      <c r="H26" s="13">
        <f>SUM(H20:H25)</f>
        <v>4429.639290000009</v>
      </c>
      <c r="I26" s="12"/>
    </row>
    <row r="27" spans="1:9" s="11" customFormat="1" ht="11.25">
      <c r="A27" s="3"/>
      <c r="B27" s="12"/>
      <c r="C27" s="12"/>
      <c r="D27" s="12"/>
      <c r="E27" s="12"/>
      <c r="F27" s="12"/>
      <c r="G27" s="12"/>
      <c r="H27" s="12"/>
      <c r="I27" s="12"/>
    </row>
    <row r="28" spans="1:9" s="11" customFormat="1" ht="11.25">
      <c r="A28" s="3" t="s">
        <v>22</v>
      </c>
      <c r="B28" s="12">
        <v>-329.02058</v>
      </c>
      <c r="C28" s="12"/>
      <c r="D28" s="13">
        <v>-266.39979</v>
      </c>
      <c r="E28" s="12"/>
      <c r="F28" s="12">
        <v>-329.02058</v>
      </c>
      <c r="G28" s="12"/>
      <c r="H28" s="12">
        <v>-266.39979</v>
      </c>
      <c r="I28" s="12"/>
    </row>
    <row r="29" spans="1:9" s="11" customFormat="1" ht="11.25">
      <c r="A29" s="3"/>
      <c r="B29" s="16"/>
      <c r="C29" s="12"/>
      <c r="D29" s="16"/>
      <c r="E29" s="12"/>
      <c r="F29" s="16"/>
      <c r="G29" s="12"/>
      <c r="H29" s="16"/>
      <c r="I29" s="12"/>
    </row>
    <row r="30" spans="1:9" s="11" customFormat="1" ht="11.25">
      <c r="A30" s="3" t="s">
        <v>23</v>
      </c>
      <c r="B30" s="13">
        <f>SUM(B26:B29)</f>
        <v>3482.440210000001</v>
      </c>
      <c r="C30" s="12"/>
      <c r="D30" s="13">
        <f>SUM(D26:D29)</f>
        <v>4163.239500000009</v>
      </c>
      <c r="E30" s="12"/>
      <c r="F30" s="13">
        <f>SUM(F26:F29)</f>
        <v>3482.440210000001</v>
      </c>
      <c r="G30" s="12"/>
      <c r="H30" s="13">
        <f>SUM(H26:H29)</f>
        <v>4163.239500000009</v>
      </c>
      <c r="I30" s="12"/>
    </row>
    <row r="31" spans="1:9" s="11" customFormat="1" ht="11.25">
      <c r="A31" s="3"/>
      <c r="B31" s="17"/>
      <c r="C31" s="12"/>
      <c r="D31" s="17"/>
      <c r="E31" s="12"/>
      <c r="F31" s="17"/>
      <c r="G31" s="12"/>
      <c r="H31" s="17"/>
      <c r="I31" s="12"/>
    </row>
    <row r="32" spans="1:9" s="11" customFormat="1" ht="11.25">
      <c r="A32" s="3" t="s">
        <v>24</v>
      </c>
      <c r="B32" s="12">
        <v>-349.96848800000004</v>
      </c>
      <c r="C32" s="12"/>
      <c r="D32" s="13">
        <v>-833.798284997831</v>
      </c>
      <c r="E32" s="12"/>
      <c r="F32" s="12">
        <v>-349.96848800000004</v>
      </c>
      <c r="G32" s="12"/>
      <c r="H32" s="12">
        <v>-833.798284997831</v>
      </c>
      <c r="I32" s="12"/>
    </row>
    <row r="33" spans="1:9" s="11" customFormat="1" ht="11.25">
      <c r="A33" s="3"/>
      <c r="B33" s="16"/>
      <c r="C33" s="12"/>
      <c r="D33" s="16"/>
      <c r="E33" s="12"/>
      <c r="F33" s="16"/>
      <c r="G33" s="12"/>
      <c r="H33" s="16"/>
      <c r="I33" s="12"/>
    </row>
    <row r="34" spans="1:9" s="11" customFormat="1" ht="11.25">
      <c r="A34" s="3" t="s">
        <v>25</v>
      </c>
      <c r="B34" s="18">
        <f>SUM(B30:B33)</f>
        <v>3132.471722000001</v>
      </c>
      <c r="C34" s="12"/>
      <c r="D34" s="18">
        <f>SUM(D30:D33)</f>
        <v>3329.4412150021776</v>
      </c>
      <c r="E34" s="12"/>
      <c r="F34" s="18">
        <f>SUM(F30:F33)</f>
        <v>3132.471722000001</v>
      </c>
      <c r="G34" s="12"/>
      <c r="H34" s="18">
        <f>SUM(H30:H33)</f>
        <v>3329.4412150021776</v>
      </c>
      <c r="I34" s="12"/>
    </row>
    <row r="35" spans="2:8" s="11" customFormat="1" ht="11.25">
      <c r="B35" s="19"/>
      <c r="C35" s="19"/>
      <c r="D35" s="20"/>
      <c r="E35" s="19"/>
      <c r="F35" s="19"/>
      <c r="G35" s="19"/>
      <c r="H35" s="19"/>
    </row>
    <row r="36" spans="1:8" s="11" customFormat="1" ht="11.25">
      <c r="A36" s="3" t="s">
        <v>26</v>
      </c>
      <c r="B36" s="12">
        <v>0</v>
      </c>
      <c r="C36" s="12"/>
      <c r="D36" s="13">
        <v>0</v>
      </c>
      <c r="E36" s="12"/>
      <c r="F36" s="12">
        <v>0</v>
      </c>
      <c r="G36" s="12"/>
      <c r="H36" s="12">
        <v>0</v>
      </c>
    </row>
    <row r="37" spans="1:8" s="11" customFormat="1" ht="11.25">
      <c r="A37" s="3"/>
      <c r="B37" s="14"/>
      <c r="C37" s="12"/>
      <c r="D37" s="14"/>
      <c r="E37" s="12"/>
      <c r="F37" s="14"/>
      <c r="G37" s="12"/>
      <c r="H37" s="14"/>
    </row>
    <row r="38" spans="1:8" s="11" customFormat="1" ht="11.25">
      <c r="A38" s="3" t="s">
        <v>27</v>
      </c>
      <c r="B38" s="12">
        <f>SUM(B34:B37)</f>
        <v>3132.471722000001</v>
      </c>
      <c r="C38" s="12"/>
      <c r="D38" s="12">
        <f>SUM(D34:D37)</f>
        <v>3329.4412150021776</v>
      </c>
      <c r="E38" s="12"/>
      <c r="F38" s="12">
        <f>SUM(F34:F37)</f>
        <v>3132.471722000001</v>
      </c>
      <c r="G38" s="12"/>
      <c r="H38" s="12">
        <f>SUM(H34:H37)</f>
        <v>3329.4412150021776</v>
      </c>
    </row>
    <row r="39" spans="1:8" s="11" customFormat="1" ht="11.25">
      <c r="A39" s="3"/>
      <c r="B39" s="12"/>
      <c r="C39" s="12"/>
      <c r="D39" s="13"/>
      <c r="E39" s="12"/>
      <c r="F39" s="12"/>
      <c r="G39" s="12"/>
      <c r="H39" s="12"/>
    </row>
    <row r="40" spans="1:8" s="11" customFormat="1" ht="11.25">
      <c r="A40" s="3" t="s">
        <v>28</v>
      </c>
      <c r="B40" s="12">
        <v>0</v>
      </c>
      <c r="C40" s="12"/>
      <c r="D40" s="13">
        <v>0</v>
      </c>
      <c r="E40" s="12"/>
      <c r="F40" s="12">
        <v>0</v>
      </c>
      <c r="G40" s="12"/>
      <c r="H40" s="12">
        <v>0</v>
      </c>
    </row>
    <row r="41" spans="2:8" s="11" customFormat="1" ht="11.25">
      <c r="B41" s="16"/>
      <c r="C41" s="12"/>
      <c r="D41" s="16"/>
      <c r="E41" s="12"/>
      <c r="F41" s="16"/>
      <c r="G41" s="12"/>
      <c r="H41" s="16"/>
    </row>
    <row r="42" spans="1:8" s="11" customFormat="1" ht="12" thickBot="1">
      <c r="A42" s="3" t="s">
        <v>29</v>
      </c>
      <c r="B42" s="21">
        <f>SUM(B38:B41)</f>
        <v>3132.471722000001</v>
      </c>
      <c r="C42" s="12"/>
      <c r="D42" s="21">
        <f>SUM(D38:D41)</f>
        <v>3329.4412150021776</v>
      </c>
      <c r="E42" s="12"/>
      <c r="F42" s="21">
        <f>SUM(F38:F41)</f>
        <v>3132.471722000001</v>
      </c>
      <c r="G42" s="12"/>
      <c r="H42" s="21">
        <f>SUM(H38:H41)</f>
        <v>3329.4412150021776</v>
      </c>
    </row>
    <row r="43" spans="1:10" s="11" customFormat="1" ht="12" thickTop="1">
      <c r="A43" s="3"/>
      <c r="B43" s="12"/>
      <c r="C43" s="12"/>
      <c r="D43" s="13"/>
      <c r="E43" s="12"/>
      <c r="F43" s="12"/>
      <c r="G43" s="12"/>
      <c r="H43" s="12"/>
      <c r="J43" s="22"/>
    </row>
    <row r="44" spans="1:8" s="11" customFormat="1" ht="11.25">
      <c r="A44" s="3"/>
      <c r="D44" s="13"/>
      <c r="E44" s="12"/>
      <c r="F44" s="12"/>
      <c r="G44" s="12"/>
      <c r="H44" s="12"/>
    </row>
    <row r="45" spans="1:10" s="11" customFormat="1" ht="11.25">
      <c r="A45" s="3" t="s">
        <v>30</v>
      </c>
      <c r="B45" s="23">
        <v>120000</v>
      </c>
      <c r="D45" s="16">
        <v>120000</v>
      </c>
      <c r="E45" s="12"/>
      <c r="F45" s="14">
        <v>120000</v>
      </c>
      <c r="G45" s="12"/>
      <c r="H45" s="14">
        <v>120000</v>
      </c>
      <c r="J45" s="22"/>
    </row>
    <row r="46" spans="1:8" s="11" customFormat="1" ht="11.25">
      <c r="A46" s="3"/>
      <c r="B46" s="24"/>
      <c r="C46" s="12"/>
      <c r="D46" s="20"/>
      <c r="E46" s="12"/>
      <c r="F46" s="24"/>
      <c r="G46" s="12"/>
      <c r="H46" s="24"/>
    </row>
    <row r="47" spans="1:8" s="11" customFormat="1" ht="12" thickBot="1">
      <c r="A47" s="25" t="s">
        <v>31</v>
      </c>
      <c r="B47" s="26">
        <v>2.610393101666666</v>
      </c>
      <c r="C47" s="27"/>
      <c r="D47" s="28">
        <v>2.774534345835148</v>
      </c>
      <c r="E47" s="27"/>
      <c r="F47" s="26">
        <v>2.610393101666666</v>
      </c>
      <c r="G47" s="12"/>
      <c r="H47" s="28">
        <v>2.774534345835148</v>
      </c>
    </row>
    <row r="48" spans="1:8" s="11" customFormat="1" ht="12" thickTop="1">
      <c r="A48" s="3"/>
      <c r="B48" s="29"/>
      <c r="C48" s="29"/>
      <c r="D48" s="30"/>
      <c r="E48" s="27"/>
      <c r="F48" s="30"/>
      <c r="G48" s="12"/>
      <c r="H48" s="13"/>
    </row>
  </sheetData>
  <mergeCells count="2">
    <mergeCell ref="B9:D9"/>
    <mergeCell ref="F9:H9"/>
  </mergeCells>
  <printOptions/>
  <pageMargins left="0.75" right="0.75" top="1" bottom="1" header="0.5" footer="0.5"/>
  <pageSetup fitToHeight="1" fitToWidth="1"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dimension ref="A1:J46"/>
  <sheetViews>
    <sheetView workbookViewId="0" topLeftCell="A1">
      <selection activeCell="A3" sqref="A3"/>
    </sheetView>
  </sheetViews>
  <sheetFormatPr defaultColWidth="9.140625" defaultRowHeight="12.75"/>
  <cols>
    <col min="1" max="1" width="57.28125" style="6" customWidth="1"/>
    <col min="2" max="2" width="12.57421875" style="6" customWidth="1"/>
    <col min="3" max="3" width="1.7109375" style="6" customWidth="1"/>
    <col min="4" max="4" width="12.57421875" style="5" bestFit="1" customWidth="1"/>
    <col min="5" max="5" width="2.00390625" style="6" customWidth="1"/>
    <col min="6" max="16384" width="9.140625" style="6" customWidth="1"/>
  </cols>
  <sheetData>
    <row r="1" ht="11.25">
      <c r="A1" s="1" t="s">
        <v>0</v>
      </c>
    </row>
    <row r="2" ht="11.25">
      <c r="A2" s="1" t="s">
        <v>1</v>
      </c>
    </row>
    <row r="3" ht="11.25">
      <c r="A3" s="4"/>
    </row>
    <row r="5" ht="11.25">
      <c r="A5" s="31" t="s">
        <v>32</v>
      </c>
    </row>
    <row r="6" ht="11.25">
      <c r="A6" s="31" t="s">
        <v>4</v>
      </c>
    </row>
    <row r="7" ht="11.25">
      <c r="B7" s="5"/>
    </row>
    <row r="8" spans="2:4" ht="11.25">
      <c r="B8" s="5"/>
      <c r="D8" s="5" t="s">
        <v>33</v>
      </c>
    </row>
    <row r="9" spans="2:4" ht="11.25">
      <c r="B9" s="5" t="s">
        <v>34</v>
      </c>
      <c r="D9" s="5" t="s">
        <v>35</v>
      </c>
    </row>
    <row r="10" spans="2:4" ht="11.25">
      <c r="B10" s="5" t="s">
        <v>36</v>
      </c>
      <c r="D10" s="5" t="s">
        <v>37</v>
      </c>
    </row>
    <row r="11" spans="2:4" ht="11.25">
      <c r="B11" s="5" t="s">
        <v>10</v>
      </c>
      <c r="D11" s="5" t="s">
        <v>38</v>
      </c>
    </row>
    <row r="12" spans="2:4" ht="11.25">
      <c r="B12" s="32" t="s">
        <v>13</v>
      </c>
      <c r="D12" s="32" t="s">
        <v>39</v>
      </c>
    </row>
    <row r="13" spans="2:4" ht="11.25">
      <c r="B13" s="5" t="s">
        <v>15</v>
      </c>
      <c r="D13" s="5" t="s">
        <v>15</v>
      </c>
    </row>
    <row r="15" spans="1:4" s="12" customFormat="1" ht="11.25">
      <c r="A15" s="33" t="s">
        <v>40</v>
      </c>
      <c r="B15" s="12">
        <v>88741.13219</v>
      </c>
      <c r="D15" s="13">
        <v>89533.218</v>
      </c>
    </row>
    <row r="16" spans="1:4" s="12" customFormat="1" ht="11.25">
      <c r="A16" s="33" t="s">
        <v>41</v>
      </c>
      <c r="B16" s="12">
        <v>85.55535</v>
      </c>
      <c r="D16" s="13">
        <v>85.556</v>
      </c>
    </row>
    <row r="17" spans="1:4" s="12" customFormat="1" ht="11.25">
      <c r="A17" s="33"/>
      <c r="D17" s="13"/>
    </row>
    <row r="18" spans="1:4" s="12" customFormat="1" ht="11.25">
      <c r="A18" s="33" t="s">
        <v>42</v>
      </c>
      <c r="D18" s="13"/>
    </row>
    <row r="19" spans="1:5" s="12" customFormat="1" ht="11.25">
      <c r="A19" s="19" t="s">
        <v>43</v>
      </c>
      <c r="B19" s="34">
        <v>13707.5394</v>
      </c>
      <c r="C19" s="19"/>
      <c r="D19" s="34">
        <v>13275.857</v>
      </c>
      <c r="E19" s="19"/>
    </row>
    <row r="20" spans="1:5" s="12" customFormat="1" ht="11.25">
      <c r="A20" s="19" t="s">
        <v>44</v>
      </c>
      <c r="B20" s="35">
        <v>19062.86413</v>
      </c>
      <c r="C20" s="19"/>
      <c r="D20" s="35">
        <v>13774.199</v>
      </c>
      <c r="E20" s="19"/>
    </row>
    <row r="21" spans="1:5" s="12" customFormat="1" ht="11.25">
      <c r="A21" s="19" t="s">
        <v>45</v>
      </c>
      <c r="B21" s="35">
        <v>0</v>
      </c>
      <c r="C21" s="19"/>
      <c r="D21" s="35">
        <v>0</v>
      </c>
      <c r="E21" s="19"/>
    </row>
    <row r="22" spans="1:5" s="12" customFormat="1" ht="11.25">
      <c r="A22" s="19" t="s">
        <v>46</v>
      </c>
      <c r="B22" s="35">
        <v>0</v>
      </c>
      <c r="C22" s="19"/>
      <c r="D22" s="35">
        <v>22.444</v>
      </c>
      <c r="E22" s="19"/>
    </row>
    <row r="23" spans="1:5" s="12" customFormat="1" ht="11.25">
      <c r="A23" s="19" t="s">
        <v>47</v>
      </c>
      <c r="B23" s="35">
        <v>2301.3378500000003</v>
      </c>
      <c r="C23" s="19"/>
      <c r="D23" s="35">
        <v>1247.94</v>
      </c>
      <c r="E23" s="19"/>
    </row>
    <row r="24" spans="1:5" s="12" customFormat="1" ht="11.25">
      <c r="A24" s="19"/>
      <c r="B24" s="36">
        <f>SUM(B19:B23)</f>
        <v>35071.74138000001</v>
      </c>
      <c r="C24" s="19"/>
      <c r="D24" s="36">
        <f>SUM(D19:D23)</f>
        <v>28320.44</v>
      </c>
      <c r="E24" s="19"/>
    </row>
    <row r="25" spans="1:5" s="12" customFormat="1" ht="11.25">
      <c r="A25" s="37" t="s">
        <v>48</v>
      </c>
      <c r="B25" s="35"/>
      <c r="C25" s="19"/>
      <c r="D25" s="38"/>
      <c r="E25" s="19"/>
    </row>
    <row r="26" spans="1:10" s="12" customFormat="1" ht="11.25">
      <c r="A26" s="19" t="s">
        <v>49</v>
      </c>
      <c r="B26" s="35">
        <v>16448.63479</v>
      </c>
      <c r="C26" s="19"/>
      <c r="D26" s="35">
        <v>13813.084</v>
      </c>
      <c r="E26" s="19"/>
      <c r="F26" s="19"/>
      <c r="G26" s="19"/>
      <c r="H26" s="19"/>
      <c r="I26" s="19"/>
      <c r="J26" s="19"/>
    </row>
    <row r="27" spans="1:10" s="12" customFormat="1" ht="11.25">
      <c r="A27" s="19" t="s">
        <v>50</v>
      </c>
      <c r="B27" s="35">
        <v>11903.7985</v>
      </c>
      <c r="C27" s="19"/>
      <c r="D27" s="35">
        <v>12183.026</v>
      </c>
      <c r="E27" s="19"/>
      <c r="F27" s="19"/>
      <c r="G27" s="19"/>
      <c r="H27" s="19"/>
      <c r="I27" s="19"/>
      <c r="J27" s="19"/>
    </row>
    <row r="28" spans="1:10" s="12" customFormat="1" ht="11.25">
      <c r="A28" s="19" t="s">
        <v>24</v>
      </c>
      <c r="B28" s="35">
        <v>236.689</v>
      </c>
      <c r="C28" s="19"/>
      <c r="D28" s="35">
        <v>174.354</v>
      </c>
      <c r="E28" s="19"/>
      <c r="F28" s="39"/>
      <c r="G28" s="39"/>
      <c r="H28" s="39"/>
      <c r="I28" s="39"/>
      <c r="J28" s="39"/>
    </row>
    <row r="29" spans="1:10" s="12" customFormat="1" ht="11.25">
      <c r="A29" s="19"/>
      <c r="B29" s="36">
        <f>SUM(B26:B28)</f>
        <v>28589.12229</v>
      </c>
      <c r="C29" s="19"/>
      <c r="D29" s="36">
        <f>SUM(D26:D28)</f>
        <v>26170.464</v>
      </c>
      <c r="E29" s="19"/>
      <c r="F29" s="39"/>
      <c r="G29" s="39"/>
      <c r="H29" s="39"/>
      <c r="I29" s="39"/>
      <c r="J29" s="39"/>
    </row>
    <row r="30" spans="4:10" s="12" customFormat="1" ht="11.25">
      <c r="D30" s="13"/>
      <c r="F30" s="39"/>
      <c r="G30" s="39"/>
      <c r="H30" s="39"/>
      <c r="I30" s="39"/>
      <c r="J30" s="39"/>
    </row>
    <row r="31" spans="1:10" s="12" customFormat="1" ht="11.25">
      <c r="A31" s="33" t="s">
        <v>51</v>
      </c>
      <c r="B31" s="12">
        <f>B24-B29</f>
        <v>6482.619090000007</v>
      </c>
      <c r="D31" s="12">
        <f>D24-D29</f>
        <v>2149.9759999999987</v>
      </c>
      <c r="F31" s="39"/>
      <c r="G31" s="39"/>
      <c r="H31" s="39"/>
      <c r="I31" s="39"/>
      <c r="J31" s="39"/>
    </row>
    <row r="32" spans="6:10" s="12" customFormat="1" ht="11.25">
      <c r="F32" s="39"/>
      <c r="G32" s="39"/>
      <c r="H32" s="39"/>
      <c r="I32" s="39"/>
      <c r="J32" s="39"/>
    </row>
    <row r="33" spans="2:10" s="12" customFormat="1" ht="12" thickBot="1">
      <c r="B33" s="40">
        <f>SUM(B15:B16)+B31</f>
        <v>95309.30663</v>
      </c>
      <c r="D33" s="40">
        <f>SUM(D15:D16)+D31</f>
        <v>91768.74999999999</v>
      </c>
      <c r="F33" s="39"/>
      <c r="G33" s="39"/>
      <c r="H33" s="39"/>
      <c r="I33" s="39"/>
      <c r="J33" s="39"/>
    </row>
    <row r="34" spans="6:10" s="12" customFormat="1" ht="12" thickTop="1">
      <c r="F34" s="39"/>
      <c r="G34" s="39"/>
      <c r="H34" s="39"/>
      <c r="I34" s="39"/>
      <c r="J34" s="39"/>
    </row>
    <row r="35" spans="1:10" ht="11.25">
      <c r="A35" s="31" t="s">
        <v>52</v>
      </c>
      <c r="B35" s="12">
        <v>60000</v>
      </c>
      <c r="D35" s="12">
        <v>60000</v>
      </c>
      <c r="F35" s="39"/>
      <c r="G35" s="39"/>
      <c r="H35" s="39"/>
      <c r="I35" s="39"/>
      <c r="J35" s="39"/>
    </row>
    <row r="36" spans="1:10" ht="11.25">
      <c r="A36" s="31" t="s">
        <v>53</v>
      </c>
      <c r="B36" s="12">
        <v>19821.998751999996</v>
      </c>
      <c r="D36" s="12">
        <v>15941.721</v>
      </c>
      <c r="F36" s="10"/>
      <c r="G36" s="39"/>
      <c r="H36" s="39"/>
      <c r="I36" s="39"/>
      <c r="J36" s="39"/>
    </row>
    <row r="37" spans="1:10" ht="11.25">
      <c r="A37" s="31"/>
      <c r="B37" s="12"/>
      <c r="D37" s="41"/>
      <c r="F37" s="39"/>
      <c r="G37" s="39"/>
      <c r="H37" s="39"/>
      <c r="I37" s="39"/>
      <c r="J37" s="39"/>
    </row>
    <row r="38" spans="1:10" ht="11.25">
      <c r="A38" s="31" t="s">
        <v>54</v>
      </c>
      <c r="B38" s="42">
        <f>SUM(B35:B37)</f>
        <v>79821.998752</v>
      </c>
      <c r="D38" s="42">
        <f>SUM(D35:D37)</f>
        <v>75941.721</v>
      </c>
      <c r="F38" s="39"/>
      <c r="G38" s="39"/>
      <c r="H38" s="39"/>
      <c r="I38" s="39"/>
      <c r="J38" s="39"/>
    </row>
    <row r="39" spans="1:10" ht="11.25">
      <c r="A39" s="31" t="s">
        <v>55</v>
      </c>
      <c r="B39" s="19">
        <v>6678.7004879999995</v>
      </c>
      <c r="D39" s="19">
        <v>2963.019</v>
      </c>
      <c r="F39" s="39"/>
      <c r="G39" s="39"/>
      <c r="H39" s="39"/>
      <c r="I39" s="39"/>
      <c r="J39" s="39"/>
    </row>
    <row r="40" spans="1:10" ht="11.25">
      <c r="A40" s="31" t="s">
        <v>56</v>
      </c>
      <c r="B40" s="19">
        <v>8808.60734</v>
      </c>
      <c r="D40" s="19">
        <v>8457.042</v>
      </c>
      <c r="F40" s="39"/>
      <c r="G40" s="39"/>
      <c r="H40" s="39"/>
      <c r="I40" s="39"/>
      <c r="J40" s="39"/>
    </row>
    <row r="41" spans="1:10" ht="11.25">
      <c r="A41" s="31" t="s">
        <v>57</v>
      </c>
      <c r="B41" s="19">
        <v>0</v>
      </c>
      <c r="D41" s="19">
        <v>4406.968</v>
      </c>
      <c r="F41" s="39"/>
      <c r="G41" s="39"/>
      <c r="H41" s="39"/>
      <c r="I41" s="39"/>
      <c r="J41" s="39"/>
    </row>
    <row r="42" spans="1:10" ht="12" thickBot="1">
      <c r="A42" s="31"/>
      <c r="B42" s="40">
        <f>SUM(B38:B41)</f>
        <v>95309.30658</v>
      </c>
      <c r="D42" s="40">
        <f>SUM(D38:D41)</f>
        <v>91768.75</v>
      </c>
      <c r="F42" s="39"/>
      <c r="G42" s="39"/>
      <c r="H42" s="39"/>
      <c r="I42" s="39"/>
      <c r="J42" s="39"/>
    </row>
    <row r="43" spans="1:4" ht="12" thickTop="1">
      <c r="A43" s="43"/>
      <c r="B43" s="44"/>
      <c r="D43" s="44"/>
    </row>
    <row r="44" spans="1:4" ht="12" thickBot="1">
      <c r="A44" s="45" t="s">
        <v>58</v>
      </c>
      <c r="B44" s="46">
        <f>(B38)/(B35*2)</f>
        <v>0.6651833229333334</v>
      </c>
      <c r="C44" s="31"/>
      <c r="D44" s="46">
        <f>(D38)/(D35*2)</f>
        <v>0.632847675</v>
      </c>
    </row>
    <row r="45" spans="1:2" ht="11.25">
      <c r="A45" s="43"/>
      <c r="B45" s="44"/>
    </row>
    <row r="46" ht="11.25">
      <c r="B46" s="47"/>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34"/>
  <sheetViews>
    <sheetView workbookViewId="0" topLeftCell="A1">
      <selection activeCell="A3" sqref="A3"/>
    </sheetView>
  </sheetViews>
  <sheetFormatPr defaultColWidth="9.140625" defaultRowHeight="12.75"/>
  <cols>
    <col min="1" max="1" width="50.00390625" style="3" customWidth="1"/>
    <col min="2" max="2" width="3.421875" style="3" customWidth="1"/>
    <col min="3" max="3" width="14.57421875" style="12" bestFit="1" customWidth="1"/>
    <col min="4" max="4" width="1.7109375" style="3" customWidth="1"/>
    <col min="5" max="5" width="12.8515625" style="6" customWidth="1"/>
    <col min="6" max="6" width="1.57421875" style="3" customWidth="1"/>
    <col min="7" max="16384" width="9.140625" style="3" customWidth="1"/>
  </cols>
  <sheetData>
    <row r="1" ht="11.25">
      <c r="A1" s="1" t="s">
        <v>0</v>
      </c>
    </row>
    <row r="2" ht="11.25">
      <c r="A2" s="1" t="s">
        <v>1</v>
      </c>
    </row>
    <row r="3" ht="11.25">
      <c r="A3" s="2"/>
    </row>
    <row r="5" ht="11.25">
      <c r="A5" s="9" t="s">
        <v>59</v>
      </c>
    </row>
    <row r="6" ht="11.25">
      <c r="A6" s="7" t="s">
        <v>3</v>
      </c>
    </row>
    <row r="7" spans="1:3" ht="11.25">
      <c r="A7" s="31" t="s">
        <v>4</v>
      </c>
      <c r="C7" s="6"/>
    </row>
    <row r="8" spans="1:5" ht="11.25">
      <c r="A8" s="9"/>
      <c r="C8" s="8"/>
      <c r="E8" s="5"/>
    </row>
    <row r="9" spans="1:5" ht="11.25">
      <c r="A9" s="9"/>
      <c r="C9" s="8" t="s">
        <v>60</v>
      </c>
      <c r="D9" s="8"/>
      <c r="E9" s="5" t="s">
        <v>60</v>
      </c>
    </row>
    <row r="10" spans="1:5" ht="11.25">
      <c r="A10" s="9"/>
      <c r="C10" s="8" t="s">
        <v>8</v>
      </c>
      <c r="E10" s="5" t="s">
        <v>7</v>
      </c>
    </row>
    <row r="11" spans="1:5" ht="11.25">
      <c r="A11" s="9"/>
      <c r="C11" s="8" t="s">
        <v>10</v>
      </c>
      <c r="E11" s="5" t="s">
        <v>12</v>
      </c>
    </row>
    <row r="12" spans="1:5" ht="11.25">
      <c r="A12" s="9"/>
      <c r="B12" s="9"/>
      <c r="C12" s="48" t="s">
        <v>13</v>
      </c>
      <c r="D12" s="48"/>
      <c r="E12" s="49" t="s">
        <v>39</v>
      </c>
    </row>
    <row r="13" spans="1:5" ht="11.25">
      <c r="A13" s="9"/>
      <c r="C13" s="5" t="s">
        <v>15</v>
      </c>
      <c r="D13" s="5"/>
      <c r="E13" s="5" t="s">
        <v>15</v>
      </c>
    </row>
    <row r="14" spans="1:3" ht="11.25">
      <c r="A14" s="9"/>
      <c r="C14" s="6"/>
    </row>
    <row r="15" spans="1:5" ht="11.25">
      <c r="A15" s="9" t="s">
        <v>61</v>
      </c>
      <c r="C15" s="12">
        <v>1358.1832899999995</v>
      </c>
      <c r="D15" s="11"/>
      <c r="E15" s="12">
        <v>15077.893</v>
      </c>
    </row>
    <row r="16" spans="1:5" ht="11.25">
      <c r="A16" s="9"/>
      <c r="D16" s="11"/>
      <c r="E16" s="12"/>
    </row>
    <row r="17" spans="1:5" ht="11.25">
      <c r="A17" s="9" t="s">
        <v>62</v>
      </c>
      <c r="C17" s="12">
        <v>-175.80618000000436</v>
      </c>
      <c r="D17" s="11"/>
      <c r="E17" s="12">
        <v>-16179.923</v>
      </c>
    </row>
    <row r="18" spans="3:5" ht="11.25">
      <c r="C18" s="19"/>
      <c r="D18" s="11"/>
      <c r="E18" s="12"/>
    </row>
    <row r="19" spans="1:5" ht="11.25">
      <c r="A19" s="9" t="s">
        <v>63</v>
      </c>
      <c r="C19" s="19">
        <v>-365.46613999999994</v>
      </c>
      <c r="D19" s="11"/>
      <c r="E19" s="12">
        <v>720.255</v>
      </c>
    </row>
    <row r="20" spans="3:5" ht="11.25">
      <c r="C20" s="14"/>
      <c r="D20" s="11"/>
      <c r="E20" s="14"/>
    </row>
    <row r="21" spans="1:5" ht="11.25">
      <c r="A21" s="3" t="s">
        <v>64</v>
      </c>
      <c r="C21" s="19">
        <f>SUM(C15:C20)</f>
        <v>816.9109699999951</v>
      </c>
      <c r="D21" s="11"/>
      <c r="E21" s="19">
        <f>SUM(E15:E20)</f>
        <v>-381.77500000000066</v>
      </c>
    </row>
    <row r="22" spans="3:5" ht="11.25">
      <c r="C22" s="19"/>
      <c r="D22" s="11"/>
      <c r="E22" s="19"/>
    </row>
    <row r="23" spans="1:5" ht="11.25">
      <c r="A23" s="9" t="s">
        <v>68</v>
      </c>
      <c r="C23" s="50">
        <v>193.34444</v>
      </c>
      <c r="D23" s="11"/>
      <c r="E23" s="50">
        <v>575.1191300000002</v>
      </c>
    </row>
    <row r="24" spans="3:5" ht="11.25">
      <c r="C24" s="19"/>
      <c r="D24" s="11"/>
      <c r="E24" s="19"/>
    </row>
    <row r="25" spans="1:5" ht="12" thickBot="1">
      <c r="A25" s="9" t="s">
        <v>69</v>
      </c>
      <c r="C25" s="40">
        <f>SUM(C21:C24)</f>
        <v>1010.2554099999951</v>
      </c>
      <c r="D25" s="11"/>
      <c r="E25" s="40">
        <f>SUM(E21:E24)</f>
        <v>193.3441299999995</v>
      </c>
    </row>
    <row r="26" spans="3:5" ht="12" thickTop="1">
      <c r="C26" s="51"/>
      <c r="E26" s="19"/>
    </row>
    <row r="27" spans="3:5" ht="11.25">
      <c r="C27" s="51"/>
      <c r="E27" s="19"/>
    </row>
    <row r="28" spans="1:5" ht="11.25">
      <c r="A28" s="52" t="s">
        <v>65</v>
      </c>
      <c r="C28" s="51"/>
      <c r="E28" s="19"/>
    </row>
    <row r="29" spans="3:5" ht="11.25">
      <c r="C29" s="51"/>
      <c r="E29" s="19"/>
    </row>
    <row r="30" spans="1:5" ht="11.25">
      <c r="A30" s="3" t="s">
        <v>66</v>
      </c>
      <c r="C30" s="53">
        <v>2301.33782</v>
      </c>
      <c r="E30" s="19">
        <v>1247.9399799999999</v>
      </c>
    </row>
    <row r="31" spans="1:5" ht="11.25">
      <c r="A31" s="3" t="s">
        <v>67</v>
      </c>
      <c r="C31" s="54">
        <v>-1291.08241</v>
      </c>
      <c r="E31" s="19">
        <v>-1054.5956999999999</v>
      </c>
    </row>
    <row r="32" spans="3:5" ht="11.25">
      <c r="C32" s="53"/>
      <c r="E32" s="19"/>
    </row>
    <row r="33" spans="1:5" ht="12" thickBot="1">
      <c r="A33" s="9" t="s">
        <v>69</v>
      </c>
      <c r="C33" s="55">
        <f>SUM(C30:C32)</f>
        <v>1010.2554100000002</v>
      </c>
      <c r="E33" s="55">
        <f>SUM(E30:E32)</f>
        <v>193.34428000000003</v>
      </c>
    </row>
    <row r="34" spans="3:5" ht="12" thickTop="1">
      <c r="C34" s="51"/>
      <c r="E34" s="51"/>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63"/>
  <sheetViews>
    <sheetView workbookViewId="0" topLeftCell="A1">
      <selection activeCell="A3" sqref="A3"/>
    </sheetView>
  </sheetViews>
  <sheetFormatPr defaultColWidth="9.140625" defaultRowHeight="12.75"/>
  <cols>
    <col min="1" max="1" width="33.421875" style="3" customWidth="1"/>
    <col min="2" max="2" width="11.140625" style="11" customWidth="1"/>
    <col min="3" max="3" width="10.8515625" style="11" customWidth="1"/>
    <col min="4" max="4" width="12.421875" style="11" bestFit="1" customWidth="1"/>
    <col min="5" max="5" width="9.57421875" style="11" customWidth="1"/>
    <col min="6" max="6" width="5.8515625" style="3" customWidth="1"/>
    <col min="7" max="7" width="1.28515625" style="3" customWidth="1"/>
    <col min="8" max="9" width="9.140625" style="3" customWidth="1"/>
    <col min="10" max="10" width="8.421875" style="3" customWidth="1"/>
    <col min="11" max="16384" width="9.140625" style="3" customWidth="1"/>
  </cols>
  <sheetData>
    <row r="1" ht="11.25">
      <c r="A1" s="1" t="s">
        <v>0</v>
      </c>
    </row>
    <row r="2" ht="11.25">
      <c r="A2" s="1" t="s">
        <v>1</v>
      </c>
    </row>
    <row r="3" ht="11.25">
      <c r="A3" s="2"/>
    </row>
    <row r="5" ht="11.25">
      <c r="A5" s="9" t="s">
        <v>70</v>
      </c>
    </row>
    <row r="6" ht="11.25">
      <c r="A6" s="7" t="s">
        <v>3</v>
      </c>
    </row>
    <row r="7" ht="11.25">
      <c r="A7" s="9" t="s">
        <v>4</v>
      </c>
    </row>
    <row r="8" spans="1:4" ht="11.25">
      <c r="A8" s="9"/>
      <c r="D8" s="56"/>
    </row>
    <row r="9" spans="1:4" ht="11.25">
      <c r="A9" s="9"/>
      <c r="D9" s="56"/>
    </row>
    <row r="10" ht="11.25">
      <c r="D10" s="56" t="s">
        <v>71</v>
      </c>
    </row>
    <row r="11" spans="2:4" ht="11.25">
      <c r="B11" s="56" t="s">
        <v>72</v>
      </c>
      <c r="C11" s="56" t="s">
        <v>72</v>
      </c>
      <c r="D11" s="56" t="s">
        <v>73</v>
      </c>
    </row>
    <row r="12" spans="2:5" ht="11.25">
      <c r="B12" s="56" t="s">
        <v>74</v>
      </c>
      <c r="C12" s="56" t="s">
        <v>75</v>
      </c>
      <c r="D12" s="56" t="s">
        <v>76</v>
      </c>
      <c r="E12" s="56" t="s">
        <v>77</v>
      </c>
    </row>
    <row r="13" spans="2:5" ht="11.25">
      <c r="B13" s="56" t="s">
        <v>15</v>
      </c>
      <c r="C13" s="56" t="s">
        <v>15</v>
      </c>
      <c r="D13" s="56" t="s">
        <v>15</v>
      </c>
      <c r="E13" s="56" t="s">
        <v>15</v>
      </c>
    </row>
    <row r="14" spans="2:5" ht="11.25">
      <c r="B14" s="56"/>
      <c r="C14" s="56"/>
      <c r="D14" s="56"/>
      <c r="E14" s="56"/>
    </row>
    <row r="15" spans="1:5" ht="11.25">
      <c r="A15" s="9" t="s">
        <v>78</v>
      </c>
      <c r="B15" s="57">
        <v>60000</v>
      </c>
      <c r="C15" s="58">
        <f>447028/1000</f>
        <v>447.028</v>
      </c>
      <c r="D15" s="58">
        <f>15494693/1000</f>
        <v>15494.693</v>
      </c>
      <c r="E15" s="57">
        <f>SUM(B15:D15)</f>
        <v>75941.72099999999</v>
      </c>
    </row>
    <row r="17" ht="11.25">
      <c r="A17" s="3" t="s">
        <v>79</v>
      </c>
    </row>
    <row r="18" spans="1:5" ht="11.25">
      <c r="A18" s="3" t="s">
        <v>80</v>
      </c>
      <c r="B18" s="59">
        <v>0</v>
      </c>
      <c r="C18" s="60">
        <v>0</v>
      </c>
      <c r="D18" s="60">
        <v>0</v>
      </c>
      <c r="E18" s="61">
        <f>SUM(B18:D18)</f>
        <v>0</v>
      </c>
    </row>
    <row r="19" spans="1:5" ht="11.25">
      <c r="A19" s="3" t="s">
        <v>81</v>
      </c>
      <c r="B19" s="62">
        <v>0</v>
      </c>
      <c r="C19" s="63">
        <v>0</v>
      </c>
      <c r="D19" s="63">
        <v>0</v>
      </c>
      <c r="E19" s="64">
        <f>SUM(B19:D19)</f>
        <v>0</v>
      </c>
    </row>
    <row r="20" spans="1:5" ht="11.25">
      <c r="A20" s="3" t="s">
        <v>82</v>
      </c>
      <c r="B20" s="65">
        <v>0</v>
      </c>
      <c r="C20" s="23">
        <v>0</v>
      </c>
      <c r="D20" s="23">
        <v>0</v>
      </c>
      <c r="E20" s="66">
        <f>SUM(B20:D20)</f>
        <v>0</v>
      </c>
    </row>
    <row r="21" spans="2:5" ht="11.25">
      <c r="B21" s="63">
        <f>SUM(B18:B20)</f>
        <v>0</v>
      </c>
      <c r="C21" s="63">
        <f>SUM(C18:C20)</f>
        <v>0</v>
      </c>
      <c r="D21" s="63">
        <f>SUM(D18:D20)</f>
        <v>0</v>
      </c>
      <c r="E21" s="63">
        <f>SUM(E18:E20)</f>
        <v>0</v>
      </c>
    </row>
    <row r="22" spans="2:5" ht="11.25">
      <c r="B22" s="63"/>
      <c r="D22" s="63"/>
      <c r="E22" s="67"/>
    </row>
    <row r="23" spans="1:5" ht="11.25">
      <c r="A23" s="3" t="s">
        <v>83</v>
      </c>
      <c r="B23" s="59">
        <v>0</v>
      </c>
      <c r="C23" s="60">
        <v>0</v>
      </c>
      <c r="D23" s="60">
        <v>0</v>
      </c>
      <c r="E23" s="61">
        <f>SUM(B23:D23)</f>
        <v>0</v>
      </c>
    </row>
    <row r="24" spans="1:5" ht="11.25">
      <c r="A24" s="3" t="s">
        <v>84</v>
      </c>
      <c r="B24" s="65"/>
      <c r="C24" s="23"/>
      <c r="D24" s="23"/>
      <c r="E24" s="66"/>
    </row>
    <row r="25" spans="2:5" ht="11.25">
      <c r="B25" s="63"/>
      <c r="C25" s="63"/>
      <c r="D25" s="63"/>
      <c r="E25" s="68"/>
    </row>
    <row r="26" spans="1:5" ht="11.25">
      <c r="A26" s="3" t="s">
        <v>85</v>
      </c>
      <c r="B26" s="63">
        <f>SUM(B23:B25)</f>
        <v>0</v>
      </c>
      <c r="C26" s="63">
        <f>SUM(C23:C25)</f>
        <v>0</v>
      </c>
      <c r="D26" s="63">
        <f>SUM(D23:D25)</f>
        <v>0</v>
      </c>
      <c r="E26" s="63">
        <f>SUM(B26:D26)</f>
        <v>0</v>
      </c>
    </row>
    <row r="27" spans="2:5" ht="11.25">
      <c r="B27" s="56"/>
      <c r="C27" s="56"/>
      <c r="D27" s="56"/>
      <c r="E27" s="56"/>
    </row>
    <row r="28" spans="1:5" ht="11.25">
      <c r="A28" s="3" t="s">
        <v>86</v>
      </c>
      <c r="B28" s="56">
        <v>0</v>
      </c>
      <c r="C28" s="56">
        <v>0</v>
      </c>
      <c r="D28" s="13">
        <v>0</v>
      </c>
      <c r="E28" s="63">
        <f>SUM(B28:D28)</f>
        <v>0</v>
      </c>
    </row>
    <row r="29" spans="2:5" ht="11.25">
      <c r="B29" s="69"/>
      <c r="C29" s="69"/>
      <c r="D29" s="69"/>
      <c r="E29" s="69"/>
    </row>
    <row r="30" spans="1:6" ht="11.25">
      <c r="A30" s="9" t="s">
        <v>87</v>
      </c>
      <c r="B30" s="70">
        <f>+B15</f>
        <v>60000</v>
      </c>
      <c r="C30" s="70">
        <f>C15+C21+C26+C28</f>
        <v>447.028</v>
      </c>
      <c r="D30" s="70">
        <f>D15+D21+D26+D28</f>
        <v>15494.693</v>
      </c>
      <c r="E30" s="70">
        <f>E15+E21+E26+E28</f>
        <v>75941.72099999999</v>
      </c>
      <c r="F30" s="6"/>
    </row>
    <row r="31" spans="1:6" ht="11.25">
      <c r="A31" s="9"/>
      <c r="B31" s="41"/>
      <c r="C31" s="12"/>
      <c r="D31" s="12"/>
      <c r="E31" s="41"/>
      <c r="F31" s="6"/>
    </row>
    <row r="32" ht="11.25">
      <c r="A32" s="3" t="s">
        <v>79</v>
      </c>
    </row>
    <row r="33" spans="1:5" ht="11.25">
      <c r="A33" s="3" t="s">
        <v>80</v>
      </c>
      <c r="B33" s="59">
        <v>0</v>
      </c>
      <c r="C33" s="60">
        <v>0</v>
      </c>
      <c r="D33" s="60">
        <v>0</v>
      </c>
      <c r="E33" s="61">
        <f>SUM(B33:D33)</f>
        <v>0</v>
      </c>
    </row>
    <row r="34" spans="1:5" ht="11.25">
      <c r="A34" s="3" t="s">
        <v>81</v>
      </c>
      <c r="B34" s="62">
        <v>0</v>
      </c>
      <c r="C34" s="63">
        <v>0</v>
      </c>
      <c r="D34" s="63">
        <v>0</v>
      </c>
      <c r="E34" s="64">
        <f>SUM(B34:D34)</f>
        <v>0</v>
      </c>
    </row>
    <row r="35" spans="1:5" ht="11.25">
      <c r="A35" s="3" t="s">
        <v>82</v>
      </c>
      <c r="B35" s="65">
        <v>0</v>
      </c>
      <c r="C35" s="23">
        <v>0</v>
      </c>
      <c r="D35" s="23">
        <v>0</v>
      </c>
      <c r="E35" s="66">
        <f>SUM(B35:D35)</f>
        <v>0</v>
      </c>
    </row>
    <row r="36" spans="2:5" ht="11.25">
      <c r="B36" s="63">
        <f>SUM(B33:B35)</f>
        <v>0</v>
      </c>
      <c r="C36" s="63">
        <f>SUM(C33:C35)</f>
        <v>0</v>
      </c>
      <c r="D36" s="63">
        <f>SUM(D33:D35)</f>
        <v>0</v>
      </c>
      <c r="E36" s="67">
        <f>SUM(E33:E35)</f>
        <v>0</v>
      </c>
    </row>
    <row r="37" spans="2:5" ht="11.25">
      <c r="B37" s="63"/>
      <c r="D37" s="63"/>
      <c r="E37" s="67"/>
    </row>
    <row r="38" spans="1:5" ht="11.25">
      <c r="A38" s="3" t="s">
        <v>219</v>
      </c>
      <c r="B38" s="59">
        <v>0</v>
      </c>
      <c r="C38" s="60">
        <v>0</v>
      </c>
      <c r="D38" s="60">
        <f>-3659158/1000</f>
        <v>-3659.158</v>
      </c>
      <c r="E38" s="61">
        <f>SUM(B38:D38)</f>
        <v>-3659.158</v>
      </c>
    </row>
    <row r="39" spans="2:5" ht="11.25">
      <c r="B39" s="62"/>
      <c r="C39" s="63"/>
      <c r="D39" s="63"/>
      <c r="E39" s="64"/>
    </row>
    <row r="40" spans="1:5" ht="11.25">
      <c r="A40" s="3" t="s">
        <v>88</v>
      </c>
      <c r="B40" s="62">
        <v>0</v>
      </c>
      <c r="C40" s="63">
        <v>0</v>
      </c>
      <c r="D40" s="63">
        <v>4406.967539</v>
      </c>
      <c r="E40" s="64">
        <f>SUM(B40:D40)</f>
        <v>4406.967539</v>
      </c>
    </row>
    <row r="41" spans="1:5" ht="11.25">
      <c r="A41" s="3" t="s">
        <v>89</v>
      </c>
      <c r="B41" s="65"/>
      <c r="C41" s="23"/>
      <c r="D41" s="23"/>
      <c r="E41" s="66"/>
    </row>
    <row r="42" spans="1:5" ht="11.25">
      <c r="A42" s="9" t="s">
        <v>90</v>
      </c>
      <c r="B42" s="63">
        <f>SUM(B38:B41)</f>
        <v>0</v>
      </c>
      <c r="C42" s="63">
        <f>SUM(C38:C41)</f>
        <v>0</v>
      </c>
      <c r="D42" s="63">
        <f>SUM(D38:D41)</f>
        <v>747.8095390000003</v>
      </c>
      <c r="E42" s="63">
        <f>SUM(B42:D42)</f>
        <v>747.8095390000003</v>
      </c>
    </row>
    <row r="43" spans="2:4" ht="11.25">
      <c r="B43" s="63"/>
      <c r="C43" s="63"/>
      <c r="D43" s="63"/>
    </row>
    <row r="44" spans="1:5" ht="11.25">
      <c r="A44" s="3" t="s">
        <v>91</v>
      </c>
      <c r="B44" s="63">
        <v>0</v>
      </c>
      <c r="C44" s="63">
        <v>0</v>
      </c>
      <c r="D44" s="19">
        <f>'IS'!F42</f>
        <v>3132.471722000001</v>
      </c>
      <c r="E44" s="67">
        <f>SUM(B44:D44)</f>
        <v>3132.471722000001</v>
      </c>
    </row>
    <row r="45" spans="2:5" ht="11.25">
      <c r="B45" s="63"/>
      <c r="C45" s="63"/>
      <c r="D45" s="63"/>
      <c r="E45" s="67"/>
    </row>
    <row r="46" spans="1:5" ht="11.25">
      <c r="A46" s="3" t="s">
        <v>92</v>
      </c>
      <c r="B46" s="63"/>
      <c r="C46" s="63"/>
      <c r="D46" s="63"/>
      <c r="E46" s="67"/>
    </row>
    <row r="47" spans="1:5" ht="11.25">
      <c r="A47" s="71"/>
      <c r="B47" s="63">
        <v>0</v>
      </c>
      <c r="C47" s="63">
        <v>0</v>
      </c>
      <c r="D47" s="63">
        <v>0</v>
      </c>
      <c r="E47" s="67">
        <f>SUM(B47:D47)</f>
        <v>0</v>
      </c>
    </row>
    <row r="48" spans="2:5" ht="11.25">
      <c r="B48" s="63"/>
      <c r="C48" s="63"/>
      <c r="D48" s="63"/>
      <c r="E48" s="67"/>
    </row>
    <row r="49" ht="11.25">
      <c r="A49" s="6"/>
    </row>
    <row r="50" spans="1:5" ht="12" thickBot="1">
      <c r="A50" s="9" t="s">
        <v>93</v>
      </c>
      <c r="B50" s="72">
        <f>B30+B36+B42+B44+B47</f>
        <v>60000</v>
      </c>
      <c r="C50" s="72">
        <f>C30+C36+C42+C44+C47</f>
        <v>447.028</v>
      </c>
      <c r="D50" s="72">
        <f>D30+D36+D42+D44+D47</f>
        <v>19374.974261</v>
      </c>
      <c r="E50" s="72">
        <f>E30+E36+E42+E44+E47</f>
        <v>79822.00226099999</v>
      </c>
    </row>
    <row r="51" ht="12" thickTop="1">
      <c r="A51" s="6"/>
    </row>
    <row r="63" ht="11.25">
      <c r="D63" s="63"/>
    </row>
  </sheetData>
  <printOptions/>
  <pageMargins left="0.75" right="0.75" top="1" bottom="1" header="0.5" footer="0.5"/>
  <pageSetup fitToHeight="1" fitToWidth="1" horizontalDpi="600" verticalDpi="600" orientation="portrait" scale="98" r:id="rId2"/>
  <drawing r:id="rId1"/>
</worksheet>
</file>

<file path=xl/worksheets/sheet5.xml><?xml version="1.0" encoding="utf-8"?>
<worksheet xmlns="http://schemas.openxmlformats.org/spreadsheetml/2006/main" xmlns:r="http://schemas.openxmlformats.org/officeDocument/2006/relationships">
  <dimension ref="A1:M499"/>
  <sheetViews>
    <sheetView zoomScale="75" zoomScaleNormal="75" workbookViewId="0" topLeftCell="A1">
      <selection activeCell="B3" sqref="B3"/>
    </sheetView>
  </sheetViews>
  <sheetFormatPr defaultColWidth="9.140625" defaultRowHeight="12.75"/>
  <cols>
    <col min="1" max="1" width="4.57421875" style="7" customWidth="1"/>
    <col min="2" max="2" width="11.57421875" style="3" customWidth="1"/>
    <col min="3" max="3" width="14.7109375" style="3" customWidth="1"/>
    <col min="4" max="5" width="11.7109375" style="3" customWidth="1"/>
    <col min="6" max="6" width="11.57421875" style="3" customWidth="1"/>
    <col min="7" max="8" width="10.00390625" style="3" customWidth="1"/>
    <col min="9" max="9" width="4.57421875" style="3" customWidth="1"/>
    <col min="10" max="10" width="0.71875" style="6" customWidth="1"/>
    <col min="11" max="11" width="10.140625" style="3" customWidth="1"/>
    <col min="12" max="12" width="10.421875" style="3" customWidth="1"/>
    <col min="13" max="13" width="9.28125" style="3" bestFit="1" customWidth="1"/>
    <col min="14" max="16384" width="9.140625" style="3" customWidth="1"/>
  </cols>
  <sheetData>
    <row r="1" ht="11.25">
      <c r="A1" s="1" t="s">
        <v>0</v>
      </c>
    </row>
    <row r="2" ht="11.25">
      <c r="A2" s="1" t="s">
        <v>1</v>
      </c>
    </row>
    <row r="3" ht="11.25">
      <c r="A3" s="1"/>
    </row>
    <row r="4" spans="1:3" ht="11.25">
      <c r="A4" s="2"/>
      <c r="B4" s="6"/>
      <c r="C4" s="6"/>
    </row>
    <row r="6" ht="11.25">
      <c r="A6" s="7" t="s">
        <v>94</v>
      </c>
    </row>
    <row r="9" spans="1:2" ht="11.25">
      <c r="A9" s="7" t="s">
        <v>95</v>
      </c>
      <c r="B9" s="9" t="s">
        <v>96</v>
      </c>
    </row>
    <row r="13" ht="11.25">
      <c r="K13" s="74"/>
    </row>
    <row r="40" spans="1:2" ht="11.25">
      <c r="A40" s="7" t="s">
        <v>97</v>
      </c>
      <c r="B40" s="9" t="s">
        <v>98</v>
      </c>
    </row>
    <row r="46" spans="1:2" ht="11.25">
      <c r="A46" s="7" t="s">
        <v>99</v>
      </c>
      <c r="B46" s="9" t="s">
        <v>100</v>
      </c>
    </row>
    <row r="47" spans="1:2" ht="11.25">
      <c r="A47" s="75"/>
      <c r="B47" s="9"/>
    </row>
    <row r="48" spans="1:3" ht="12.75">
      <c r="A48" s="75"/>
      <c r="B48" s="76" t="s">
        <v>101</v>
      </c>
      <c r="C48" s="6"/>
    </row>
    <row r="49" spans="1:3" ht="11.25">
      <c r="A49" s="75"/>
      <c r="B49" s="6"/>
      <c r="C49" s="6"/>
    </row>
    <row r="50" spans="2:3" ht="11.25">
      <c r="B50" s="6"/>
      <c r="C50" s="6"/>
    </row>
    <row r="51" spans="1:2" ht="11.25">
      <c r="A51" s="7" t="s">
        <v>102</v>
      </c>
      <c r="B51" s="9" t="s">
        <v>103</v>
      </c>
    </row>
    <row r="58" spans="1:2" ht="11.25">
      <c r="A58" s="7" t="s">
        <v>104</v>
      </c>
      <c r="B58" s="9" t="s">
        <v>105</v>
      </c>
    </row>
    <row r="60" ht="12.75">
      <c r="B60" s="77" t="s">
        <v>106</v>
      </c>
    </row>
    <row r="70" spans="1:2" ht="11.25">
      <c r="A70" s="7" t="s">
        <v>107</v>
      </c>
      <c r="B70" s="31" t="s">
        <v>108</v>
      </c>
    </row>
    <row r="77" spans="1:13" s="6" customFormat="1" ht="11.25">
      <c r="A77" s="45" t="s">
        <v>109</v>
      </c>
      <c r="B77" s="31" t="s">
        <v>110</v>
      </c>
      <c r="K77" s="3"/>
      <c r="L77" s="3"/>
      <c r="M77" s="3"/>
    </row>
    <row r="78" spans="1:13" s="6" customFormat="1" ht="11.25" customHeight="1">
      <c r="A78" s="45"/>
      <c r="K78" s="3"/>
      <c r="L78" s="3"/>
      <c r="M78" s="3"/>
    </row>
    <row r="79" spans="1:13" s="6" customFormat="1" ht="11.25">
      <c r="A79" s="45"/>
      <c r="K79" s="3"/>
      <c r="L79" s="3"/>
      <c r="M79" s="3"/>
    </row>
    <row r="80" spans="1:13" s="6" customFormat="1" ht="11.25">
      <c r="A80" s="45"/>
      <c r="K80" s="3"/>
      <c r="L80" s="3"/>
      <c r="M80" s="3"/>
    </row>
    <row r="81" spans="1:13" s="6" customFormat="1" ht="11.25">
      <c r="A81" s="45"/>
      <c r="K81" s="3"/>
      <c r="L81" s="3"/>
      <c r="M81" s="3"/>
    </row>
    <row r="82" spans="1:13" s="6" customFormat="1" ht="11.25">
      <c r="A82" s="45"/>
      <c r="K82" s="3"/>
      <c r="L82" s="3"/>
      <c r="M82" s="3"/>
    </row>
    <row r="83" spans="1:13" s="6" customFormat="1" ht="11.25">
      <c r="A83" s="45" t="s">
        <v>111</v>
      </c>
      <c r="B83" s="31" t="s">
        <v>112</v>
      </c>
      <c r="H83" s="39"/>
      <c r="K83" s="3"/>
      <c r="L83" s="3"/>
      <c r="M83" s="3"/>
    </row>
    <row r="84" spans="11:13" s="6" customFormat="1" ht="11.25">
      <c r="K84" s="3"/>
      <c r="L84" s="3"/>
      <c r="M84" s="3"/>
    </row>
    <row r="85" spans="1:13" s="6" customFormat="1" ht="11.25">
      <c r="A85" s="45"/>
      <c r="B85" s="78"/>
      <c r="D85" s="79"/>
      <c r="E85" s="79"/>
      <c r="F85" s="79"/>
      <c r="G85" s="79"/>
      <c r="H85" s="136" t="s">
        <v>113</v>
      </c>
      <c r="I85" s="136"/>
      <c r="K85" s="3"/>
      <c r="L85" s="3"/>
      <c r="M85" s="3"/>
    </row>
    <row r="86" spans="1:9" s="6" customFormat="1" ht="11.25">
      <c r="A86" s="45"/>
      <c r="B86" s="78"/>
      <c r="D86" s="79"/>
      <c r="E86" s="79"/>
      <c r="F86" s="133" t="s">
        <v>16</v>
      </c>
      <c r="G86" s="133"/>
      <c r="H86" s="133" t="s">
        <v>114</v>
      </c>
      <c r="I86" s="133"/>
    </row>
    <row r="87" spans="1:10" s="6" customFormat="1" ht="11.25">
      <c r="A87" s="45"/>
      <c r="B87" s="80"/>
      <c r="C87" s="39"/>
      <c r="D87" s="81"/>
      <c r="E87" s="81"/>
      <c r="F87" s="82"/>
      <c r="G87" s="73"/>
      <c r="H87" s="73"/>
      <c r="I87" s="73"/>
      <c r="J87" s="39"/>
    </row>
    <row r="88" spans="1:10" s="6" customFormat="1" ht="11.25">
      <c r="A88" s="45"/>
      <c r="B88" s="80"/>
      <c r="C88" s="39"/>
      <c r="D88" s="81"/>
      <c r="E88" s="81"/>
      <c r="F88" s="82"/>
      <c r="G88" s="73"/>
      <c r="H88" s="73"/>
      <c r="I88" s="73"/>
      <c r="J88" s="39"/>
    </row>
    <row r="89" spans="1:10" s="6" customFormat="1" ht="11.25">
      <c r="A89" s="45"/>
      <c r="B89" s="80"/>
      <c r="C89" s="39"/>
      <c r="D89" s="81"/>
      <c r="E89" s="81"/>
      <c r="F89" s="82"/>
      <c r="G89" s="73"/>
      <c r="H89" s="73"/>
      <c r="I89" s="73"/>
      <c r="J89" s="39"/>
    </row>
    <row r="90" spans="1:10" s="6" customFormat="1" ht="12.75" customHeight="1">
      <c r="A90" s="45"/>
      <c r="B90" s="83"/>
      <c r="C90" s="39"/>
      <c r="D90" s="81"/>
      <c r="E90" s="135" t="s">
        <v>115</v>
      </c>
      <c r="F90" s="135"/>
      <c r="G90" s="135" t="s">
        <v>116</v>
      </c>
      <c r="H90" s="135"/>
      <c r="I90" s="73"/>
      <c r="J90" s="39"/>
    </row>
    <row r="91" spans="1:10" s="6" customFormat="1" ht="38.25">
      <c r="A91" s="45"/>
      <c r="B91" s="134" t="s">
        <v>117</v>
      </c>
      <c r="C91" s="134"/>
      <c r="D91" s="134"/>
      <c r="E91" s="84" t="s">
        <v>16</v>
      </c>
      <c r="F91" s="85" t="s">
        <v>118</v>
      </c>
      <c r="G91" s="84" t="s">
        <v>16</v>
      </c>
      <c r="H91" s="85" t="s">
        <v>118</v>
      </c>
      <c r="I91" s="73"/>
      <c r="J91" s="39"/>
    </row>
    <row r="92" spans="1:10" s="6" customFormat="1" ht="12.75">
      <c r="A92" s="45"/>
      <c r="B92" s="83"/>
      <c r="C92" s="39"/>
      <c r="D92" s="81"/>
      <c r="E92" s="86" t="s">
        <v>119</v>
      </c>
      <c r="F92" s="86" t="s">
        <v>119</v>
      </c>
      <c r="G92" s="86" t="s">
        <v>119</v>
      </c>
      <c r="H92" s="86" t="s">
        <v>119</v>
      </c>
      <c r="I92" s="73"/>
      <c r="J92" s="39"/>
    </row>
    <row r="93" spans="1:10" s="6" customFormat="1" ht="12.75">
      <c r="A93" s="45"/>
      <c r="B93" s="83" t="s">
        <v>120</v>
      </c>
      <c r="C93" s="39"/>
      <c r="D93" s="81"/>
      <c r="E93" s="87">
        <v>25546.03711</v>
      </c>
      <c r="F93" s="87">
        <v>3441.353209999999</v>
      </c>
      <c r="G93" s="87">
        <v>22930.51276</v>
      </c>
      <c r="H93" s="87">
        <v>4154.101500000009</v>
      </c>
      <c r="I93" s="73"/>
      <c r="J93" s="39"/>
    </row>
    <row r="94" spans="1:10" s="6" customFormat="1" ht="12.75">
      <c r="A94" s="45"/>
      <c r="B94" s="83" t="s">
        <v>121</v>
      </c>
      <c r="C94" s="39"/>
      <c r="D94" s="81"/>
      <c r="E94" s="87">
        <v>264.462</v>
      </c>
      <c r="F94" s="88">
        <v>41.087</v>
      </c>
      <c r="G94" s="87">
        <v>638.74</v>
      </c>
      <c r="H94" s="87">
        <v>9.138</v>
      </c>
      <c r="I94" s="73"/>
      <c r="J94" s="39"/>
    </row>
    <row r="95" spans="1:10" s="6" customFormat="1" ht="12.75">
      <c r="A95" s="45"/>
      <c r="B95" s="83" t="s">
        <v>122</v>
      </c>
      <c r="C95" s="39"/>
      <c r="D95" s="81"/>
      <c r="E95" s="87">
        <v>0</v>
      </c>
      <c r="F95" s="88">
        <v>0</v>
      </c>
      <c r="G95" s="87">
        <v>0</v>
      </c>
      <c r="H95" s="87">
        <v>0</v>
      </c>
      <c r="I95" s="73"/>
      <c r="J95" s="39"/>
    </row>
    <row r="96" spans="1:10" s="6" customFormat="1" ht="13.5" thickBot="1">
      <c r="A96" s="45"/>
      <c r="B96" s="83" t="s">
        <v>123</v>
      </c>
      <c r="C96" s="39"/>
      <c r="D96" s="81"/>
      <c r="E96" s="89">
        <v>0</v>
      </c>
      <c r="F96" s="90">
        <v>0</v>
      </c>
      <c r="G96" s="89">
        <v>0</v>
      </c>
      <c r="H96" s="89">
        <v>0</v>
      </c>
      <c r="I96" s="73"/>
      <c r="J96" s="39"/>
    </row>
    <row r="97" spans="1:10" s="6" customFormat="1" ht="12.75">
      <c r="A97" s="45"/>
      <c r="B97" s="83"/>
      <c r="C97" s="39"/>
      <c r="D97" s="81"/>
      <c r="E97" s="87">
        <f>SUM(E93:E96)</f>
        <v>25810.49911</v>
      </c>
      <c r="F97" s="87">
        <f>SUM(F93:F96)</f>
        <v>3482.440209999999</v>
      </c>
      <c r="G97" s="87">
        <f>SUM(G93:G96)</f>
        <v>23569.252760000003</v>
      </c>
      <c r="H97" s="87">
        <f>SUM(H93:H96)</f>
        <v>4163.239500000009</v>
      </c>
      <c r="I97" s="73"/>
      <c r="J97" s="39"/>
    </row>
    <row r="98" spans="1:10" s="6" customFormat="1" ht="12.75">
      <c r="A98" s="45"/>
      <c r="B98" s="91" t="s">
        <v>124</v>
      </c>
      <c r="C98" s="39"/>
      <c r="D98" s="81"/>
      <c r="E98" s="87"/>
      <c r="F98" s="88"/>
      <c r="G98" s="87"/>
      <c r="H98" s="87"/>
      <c r="I98" s="73"/>
      <c r="J98" s="39"/>
    </row>
    <row r="99" spans="1:10" s="6" customFormat="1" ht="12.75">
      <c r="A99" s="45"/>
      <c r="B99" s="83" t="s">
        <v>125</v>
      </c>
      <c r="C99" s="39"/>
      <c r="D99" s="81"/>
      <c r="E99" s="87">
        <v>144</v>
      </c>
      <c r="F99" s="88"/>
      <c r="G99" s="87">
        <v>144</v>
      </c>
      <c r="H99" s="87"/>
      <c r="I99" s="73"/>
      <c r="J99" s="39"/>
    </row>
    <row r="100" spans="1:10" s="6" customFormat="1" ht="12.75">
      <c r="A100" s="45"/>
      <c r="B100" s="83" t="s">
        <v>120</v>
      </c>
      <c r="C100" s="39"/>
      <c r="D100" s="81"/>
      <c r="E100" s="87">
        <v>3776.27364</v>
      </c>
      <c r="F100" s="88"/>
      <c r="G100" s="87">
        <v>2707</v>
      </c>
      <c r="H100" s="87"/>
      <c r="I100" s="73"/>
      <c r="J100" s="39"/>
    </row>
    <row r="101" spans="1:10" s="6" customFormat="1" ht="13.5" thickBot="1">
      <c r="A101" s="45"/>
      <c r="B101" s="83"/>
      <c r="C101" s="39"/>
      <c r="D101" s="81"/>
      <c r="E101" s="92">
        <f>SUM(E97:E100)</f>
        <v>29730.77275</v>
      </c>
      <c r="F101" s="39"/>
      <c r="G101" s="92">
        <f>SUM(G97:G100)</f>
        <v>26420.252760000003</v>
      </c>
      <c r="H101" s="39"/>
      <c r="I101" s="73"/>
      <c r="J101" s="39"/>
    </row>
    <row r="102" spans="1:10" s="6" customFormat="1" ht="12.75">
      <c r="A102" s="45"/>
      <c r="B102" s="83"/>
      <c r="C102" s="39"/>
      <c r="D102" s="81"/>
      <c r="E102" s="87"/>
      <c r="F102" s="88"/>
      <c r="G102" s="87"/>
      <c r="H102" s="87"/>
      <c r="I102" s="73"/>
      <c r="J102" s="39"/>
    </row>
    <row r="103" spans="1:10" s="6" customFormat="1" ht="12.75" customHeight="1">
      <c r="A103" s="45"/>
      <c r="B103" s="93" t="s">
        <v>126</v>
      </c>
      <c r="C103" s="39"/>
      <c r="D103" s="81"/>
      <c r="E103" s="87"/>
      <c r="G103" s="135" t="s">
        <v>127</v>
      </c>
      <c r="H103" s="135"/>
      <c r="I103" s="73"/>
      <c r="J103" s="39"/>
    </row>
    <row r="104" spans="1:10" s="6" customFormat="1" ht="12.75" customHeight="1">
      <c r="A104" s="45"/>
      <c r="B104" s="93"/>
      <c r="C104" s="39"/>
      <c r="D104" s="81"/>
      <c r="E104" s="87"/>
      <c r="G104" s="84" t="s">
        <v>128</v>
      </c>
      <c r="H104" s="84" t="s">
        <v>129</v>
      </c>
      <c r="I104" s="73"/>
      <c r="J104" s="39"/>
    </row>
    <row r="105" spans="1:10" s="6" customFormat="1" ht="12.75" customHeight="1">
      <c r="A105" s="45"/>
      <c r="B105" s="94"/>
      <c r="C105" s="39"/>
      <c r="D105" s="81"/>
      <c r="E105" s="87"/>
      <c r="G105" s="86" t="s">
        <v>119</v>
      </c>
      <c r="H105" s="86" t="s">
        <v>119</v>
      </c>
      <c r="I105" s="73"/>
      <c r="J105" s="39"/>
    </row>
    <row r="106" spans="1:10" s="6" customFormat="1" ht="12.75" customHeight="1">
      <c r="A106" s="45"/>
      <c r="B106" s="83" t="s">
        <v>125</v>
      </c>
      <c r="C106" s="39"/>
      <c r="D106" s="81"/>
      <c r="E106" s="87"/>
      <c r="G106" s="95">
        <v>165.46977999999933</v>
      </c>
      <c r="H106" s="87">
        <v>127.16591</v>
      </c>
      <c r="I106" s="73"/>
      <c r="J106" s="39"/>
    </row>
    <row r="107" spans="1:10" s="6" customFormat="1" ht="12.75">
      <c r="A107" s="45"/>
      <c r="B107" s="83" t="s">
        <v>120</v>
      </c>
      <c r="C107" s="39"/>
      <c r="D107" s="81"/>
      <c r="E107" s="87"/>
      <c r="F107" s="88"/>
      <c r="G107" s="87">
        <v>105587.22396</v>
      </c>
      <c r="H107" s="87">
        <v>25879.973489999997</v>
      </c>
      <c r="I107" s="73"/>
      <c r="J107" s="39"/>
    </row>
    <row r="108" spans="1:10" s="6" customFormat="1" ht="12.75">
      <c r="A108" s="45"/>
      <c r="B108" s="83" t="s">
        <v>121</v>
      </c>
      <c r="C108" s="39"/>
      <c r="D108" s="81"/>
      <c r="E108" s="87"/>
      <c r="F108" s="88"/>
      <c r="G108" s="87">
        <v>216</v>
      </c>
      <c r="H108" s="87">
        <v>39</v>
      </c>
      <c r="I108" s="73"/>
      <c r="J108" s="39"/>
    </row>
    <row r="109" spans="1:10" s="6" customFormat="1" ht="12.75">
      <c r="A109" s="45"/>
      <c r="B109" s="83" t="s">
        <v>130</v>
      </c>
      <c r="C109" s="39"/>
      <c r="D109" s="81"/>
      <c r="E109" s="87"/>
      <c r="F109" s="88"/>
      <c r="G109" s="87">
        <v>7876.298430000001</v>
      </c>
      <c r="H109" s="87">
        <v>7696.314469999999</v>
      </c>
      <c r="I109" s="73"/>
      <c r="J109" s="39"/>
    </row>
    <row r="110" spans="1:10" s="6" customFormat="1" ht="12.75">
      <c r="A110" s="45"/>
      <c r="B110" s="83" t="s">
        <v>123</v>
      </c>
      <c r="C110" s="39"/>
      <c r="D110" s="81"/>
      <c r="E110" s="87"/>
      <c r="F110" s="88"/>
      <c r="G110" s="87">
        <v>10053.43675</v>
      </c>
      <c r="H110" s="87">
        <v>4770.88926</v>
      </c>
      <c r="I110" s="73"/>
      <c r="J110" s="39"/>
    </row>
    <row r="111" spans="1:10" s="6" customFormat="1" ht="13.5" thickBot="1">
      <c r="A111" s="45"/>
      <c r="B111" s="83"/>
      <c r="C111" s="39"/>
      <c r="D111" s="81"/>
      <c r="E111" s="87"/>
      <c r="F111" s="88"/>
      <c r="G111" s="96">
        <f>SUM(G106:G110)</f>
        <v>123898.42892</v>
      </c>
      <c r="H111" s="96">
        <f>SUM(H106:H110)</f>
        <v>38513.343129999994</v>
      </c>
      <c r="I111" s="73"/>
      <c r="J111" s="39"/>
    </row>
    <row r="112" spans="1:10" s="6" customFormat="1" ht="12" thickTop="1">
      <c r="A112" s="45"/>
      <c r="B112" s="80"/>
      <c r="C112" s="39"/>
      <c r="D112" s="81"/>
      <c r="E112" s="81"/>
      <c r="F112" s="82"/>
      <c r="G112" s="73"/>
      <c r="H112" s="73"/>
      <c r="I112" s="73"/>
      <c r="J112" s="39"/>
    </row>
    <row r="113" spans="1:10" s="6" customFormat="1" ht="12.75">
      <c r="A113" s="97" t="s">
        <v>131</v>
      </c>
      <c r="B113" s="83" t="s">
        <v>132</v>
      </c>
      <c r="C113" s="39"/>
      <c r="D113" s="81"/>
      <c r="E113" s="81"/>
      <c r="F113" s="82"/>
      <c r="G113" s="73"/>
      <c r="H113" s="73"/>
      <c r="I113" s="73"/>
      <c r="J113" s="39"/>
    </row>
    <row r="114" spans="1:10" s="6" customFormat="1" ht="12.75">
      <c r="A114" s="97" t="s">
        <v>133</v>
      </c>
      <c r="B114" s="83" t="s">
        <v>134</v>
      </c>
      <c r="C114" s="39"/>
      <c r="D114" s="81"/>
      <c r="E114" s="81"/>
      <c r="F114" s="82"/>
      <c r="G114" s="73"/>
      <c r="H114" s="73"/>
      <c r="I114" s="73"/>
      <c r="J114" s="39"/>
    </row>
    <row r="115" spans="1:10" s="6" customFormat="1" ht="12.75">
      <c r="A115" s="97"/>
      <c r="B115" s="83"/>
      <c r="C115" s="39"/>
      <c r="D115" s="81"/>
      <c r="E115" s="81"/>
      <c r="F115" s="82"/>
      <c r="G115" s="73"/>
      <c r="H115" s="73"/>
      <c r="I115" s="73"/>
      <c r="J115" s="39"/>
    </row>
    <row r="116" spans="1:10" s="6" customFormat="1" ht="12.75">
      <c r="A116" s="97"/>
      <c r="B116" s="83"/>
      <c r="C116" s="39"/>
      <c r="D116" s="81"/>
      <c r="E116" s="81"/>
      <c r="F116" s="82"/>
      <c r="G116" s="73"/>
      <c r="H116" s="73"/>
      <c r="I116" s="73"/>
      <c r="J116" s="39"/>
    </row>
    <row r="117" spans="1:10" s="6" customFormat="1" ht="12.75">
      <c r="A117" s="97"/>
      <c r="B117" s="83"/>
      <c r="C117" s="39"/>
      <c r="D117" s="81"/>
      <c r="E117" s="81"/>
      <c r="F117" s="82"/>
      <c r="G117" s="73"/>
      <c r="H117" s="73"/>
      <c r="I117" s="73"/>
      <c r="J117" s="39"/>
    </row>
    <row r="118" spans="1:10" s="6" customFormat="1" ht="12.75">
      <c r="A118" s="97"/>
      <c r="B118" s="83"/>
      <c r="C118" s="39"/>
      <c r="D118" s="81"/>
      <c r="E118" s="81"/>
      <c r="F118" s="82"/>
      <c r="G118" s="73"/>
      <c r="H118" s="73"/>
      <c r="I118" s="73"/>
      <c r="J118" s="39"/>
    </row>
    <row r="119" spans="1:10" s="6" customFormat="1" ht="12.75">
      <c r="A119" s="97"/>
      <c r="B119" s="83"/>
      <c r="C119" s="39"/>
      <c r="D119" s="81"/>
      <c r="E119" s="81"/>
      <c r="F119" s="82"/>
      <c r="G119" s="73"/>
      <c r="H119" s="73"/>
      <c r="I119" s="73"/>
      <c r="J119" s="39"/>
    </row>
    <row r="120" spans="1:10" s="6" customFormat="1" ht="12.75">
      <c r="A120" s="97"/>
      <c r="B120" s="83"/>
      <c r="C120" s="39"/>
      <c r="D120" s="81"/>
      <c r="E120" s="81"/>
      <c r="F120" s="82"/>
      <c r="G120" s="73"/>
      <c r="H120" s="73"/>
      <c r="I120" s="73"/>
      <c r="J120" s="39"/>
    </row>
    <row r="121" spans="1:10" s="6" customFormat="1" ht="12.75">
      <c r="A121" s="97"/>
      <c r="B121" s="83"/>
      <c r="C121" s="39"/>
      <c r="D121" s="81"/>
      <c r="E121" s="81"/>
      <c r="F121" s="82"/>
      <c r="G121" s="73"/>
      <c r="H121" s="73"/>
      <c r="I121" s="73"/>
      <c r="J121" s="39"/>
    </row>
    <row r="122" spans="1:10" s="6" customFormat="1" ht="12.75">
      <c r="A122" s="97"/>
      <c r="B122" s="83"/>
      <c r="C122" s="39"/>
      <c r="D122" s="81"/>
      <c r="E122" s="81"/>
      <c r="F122" s="82"/>
      <c r="G122" s="73"/>
      <c r="H122" s="73"/>
      <c r="I122" s="73"/>
      <c r="J122" s="39"/>
    </row>
    <row r="123" spans="1:10" s="6" customFormat="1" ht="12.75">
      <c r="A123" s="97"/>
      <c r="B123" s="83"/>
      <c r="C123" s="39"/>
      <c r="D123" s="81"/>
      <c r="E123" s="81"/>
      <c r="F123" s="82"/>
      <c r="G123" s="73"/>
      <c r="H123" s="73"/>
      <c r="I123" s="73"/>
      <c r="J123" s="39"/>
    </row>
    <row r="124" spans="1:10" s="6" customFormat="1" ht="12.75">
      <c r="A124" s="97"/>
      <c r="B124" s="83"/>
      <c r="C124" s="39"/>
      <c r="D124" s="81"/>
      <c r="E124" s="81"/>
      <c r="F124" s="82"/>
      <c r="G124" s="73"/>
      <c r="H124" s="73"/>
      <c r="I124" s="73"/>
      <c r="J124" s="39"/>
    </row>
    <row r="125" spans="1:10" s="6" customFormat="1" ht="12.75">
      <c r="A125" s="97"/>
      <c r="B125" s="83"/>
      <c r="C125" s="39"/>
      <c r="D125" s="81"/>
      <c r="E125" s="81"/>
      <c r="F125" s="82"/>
      <c r="G125" s="73"/>
      <c r="H125" s="73"/>
      <c r="I125" s="73"/>
      <c r="J125" s="39"/>
    </row>
    <row r="126" spans="1:10" s="6" customFormat="1" ht="12.75">
      <c r="A126" s="97"/>
      <c r="B126" s="83"/>
      <c r="C126" s="39"/>
      <c r="D126" s="81"/>
      <c r="E126" s="81"/>
      <c r="F126" s="82"/>
      <c r="G126" s="73"/>
      <c r="H126" s="73"/>
      <c r="I126" s="73"/>
      <c r="J126" s="39"/>
    </row>
    <row r="127" spans="1:10" s="6" customFormat="1" ht="11.25">
      <c r="A127" s="45" t="s">
        <v>111</v>
      </c>
      <c r="B127" s="31" t="s">
        <v>135</v>
      </c>
      <c r="D127" s="81"/>
      <c r="E127" s="81"/>
      <c r="F127" s="82"/>
      <c r="G127" s="73"/>
      <c r="H127" s="73"/>
      <c r="I127" s="73"/>
      <c r="J127" s="39"/>
    </row>
    <row r="128" spans="1:9" s="6" customFormat="1" ht="11.25">
      <c r="A128" s="45"/>
      <c r="B128" s="78"/>
      <c r="D128" s="79"/>
      <c r="E128" s="79"/>
      <c r="F128" s="79"/>
      <c r="G128" s="79"/>
      <c r="H128" s="136"/>
      <c r="I128" s="136"/>
    </row>
    <row r="129" spans="1:9" s="6" customFormat="1" ht="11.25">
      <c r="A129" s="45"/>
      <c r="B129" s="78"/>
      <c r="D129" s="79"/>
      <c r="E129" s="79"/>
      <c r="F129" s="133"/>
      <c r="G129" s="133"/>
      <c r="H129" s="133"/>
      <c r="I129" s="133"/>
    </row>
    <row r="130" spans="1:10" s="6" customFormat="1" ht="11.25">
      <c r="A130" s="45"/>
      <c r="B130" s="80"/>
      <c r="C130" s="39"/>
      <c r="D130" s="81"/>
      <c r="E130" s="81"/>
      <c r="F130" s="82"/>
      <c r="G130" s="73"/>
      <c r="H130" s="73"/>
      <c r="I130" s="73"/>
      <c r="J130" s="39"/>
    </row>
    <row r="131" spans="1:10" s="6" customFormat="1" ht="11.25">
      <c r="A131" s="45"/>
      <c r="B131" s="80"/>
      <c r="C131" s="39"/>
      <c r="D131" s="81"/>
      <c r="E131" s="81"/>
      <c r="F131" s="82"/>
      <c r="G131" s="73"/>
      <c r="H131" s="73"/>
      <c r="I131" s="73"/>
      <c r="J131" s="39"/>
    </row>
    <row r="132" spans="1:10" s="6" customFormat="1" ht="11.25">
      <c r="A132" s="45"/>
      <c r="B132" s="80"/>
      <c r="C132" s="39"/>
      <c r="D132" s="81"/>
      <c r="E132" s="81"/>
      <c r="F132" s="82"/>
      <c r="G132" s="73"/>
      <c r="H132" s="73"/>
      <c r="I132" s="73"/>
      <c r="J132" s="39"/>
    </row>
    <row r="133" spans="1:10" s="6" customFormat="1" ht="11.25">
      <c r="A133" s="45"/>
      <c r="B133" s="80"/>
      <c r="C133" s="39"/>
      <c r="D133" s="81"/>
      <c r="E133" s="81"/>
      <c r="F133" s="82"/>
      <c r="G133" s="73"/>
      <c r="H133" s="73"/>
      <c r="I133" s="73"/>
      <c r="J133" s="39"/>
    </row>
    <row r="134" spans="1:10" s="6" customFormat="1" ht="11.25">
      <c r="A134" s="45"/>
      <c r="B134" s="80"/>
      <c r="C134" s="39"/>
      <c r="D134" s="81"/>
      <c r="E134" s="81"/>
      <c r="F134" s="82"/>
      <c r="G134" s="73"/>
      <c r="H134" s="73"/>
      <c r="I134" s="73"/>
      <c r="J134" s="39"/>
    </row>
    <row r="135" spans="1:10" s="6" customFormat="1" ht="11.25">
      <c r="A135" s="45"/>
      <c r="B135" s="80"/>
      <c r="C135" s="39"/>
      <c r="D135" s="81"/>
      <c r="E135" s="81"/>
      <c r="F135" s="82"/>
      <c r="G135" s="73"/>
      <c r="H135" s="73"/>
      <c r="I135" s="73"/>
      <c r="J135" s="39"/>
    </row>
    <row r="136" spans="1:10" s="6" customFormat="1" ht="12.75">
      <c r="A136" s="45"/>
      <c r="B136" s="80"/>
      <c r="C136" s="39"/>
      <c r="D136" s="81"/>
      <c r="E136" s="81"/>
      <c r="F136" s="82"/>
      <c r="G136" s="98"/>
      <c r="H136" s="98"/>
      <c r="I136" s="98"/>
      <c r="J136" s="39"/>
    </row>
    <row r="137" spans="1:9" s="6" customFormat="1" ht="12.75">
      <c r="A137" s="45"/>
      <c r="B137" s="80"/>
      <c r="G137" s="86" t="s">
        <v>136</v>
      </c>
      <c r="H137" s="86" t="s">
        <v>8</v>
      </c>
      <c r="I137" s="76"/>
    </row>
    <row r="138" spans="1:9" s="6" customFormat="1" ht="12.75">
      <c r="A138" s="45"/>
      <c r="B138" s="80"/>
      <c r="G138" s="86" t="s">
        <v>10</v>
      </c>
      <c r="H138" s="86" t="s">
        <v>11</v>
      </c>
      <c r="I138" s="76"/>
    </row>
    <row r="139" spans="1:9" s="6" customFormat="1" ht="12.75">
      <c r="A139" s="45"/>
      <c r="B139" s="80"/>
      <c r="G139" s="86" t="s">
        <v>13</v>
      </c>
      <c r="H139" s="86" t="s">
        <v>14</v>
      </c>
      <c r="I139" s="76"/>
    </row>
    <row r="140" spans="1:9" s="6" customFormat="1" ht="12.75">
      <c r="A140" s="45"/>
      <c r="B140" s="83"/>
      <c r="G140" s="86" t="s">
        <v>119</v>
      </c>
      <c r="H140" s="86" t="s">
        <v>119</v>
      </c>
      <c r="I140" s="76"/>
    </row>
    <row r="141" spans="1:11" s="6" customFormat="1" ht="12.75">
      <c r="A141" s="45"/>
      <c r="B141" s="83" t="s">
        <v>137</v>
      </c>
      <c r="F141" s="15"/>
      <c r="G141" s="99">
        <v>8068.798</v>
      </c>
      <c r="H141" s="100">
        <v>8068.798</v>
      </c>
      <c r="I141" s="76"/>
      <c r="K141" s="15"/>
    </row>
    <row r="142" spans="1:11" s="6" customFormat="1" ht="12.75">
      <c r="A142" s="45"/>
      <c r="B142" s="83" t="s">
        <v>138</v>
      </c>
      <c r="F142" s="15"/>
      <c r="G142" s="99">
        <v>5718.58449</v>
      </c>
      <c r="H142" s="100">
        <v>5718.58449</v>
      </c>
      <c r="I142" s="76"/>
      <c r="K142" s="15"/>
    </row>
    <row r="143" spans="1:11" s="6" customFormat="1" ht="12.75">
      <c r="A143" s="45"/>
      <c r="B143" s="83" t="s">
        <v>139</v>
      </c>
      <c r="F143" s="15"/>
      <c r="G143" s="99">
        <v>7638.57846</v>
      </c>
      <c r="H143" s="100">
        <v>7638.57846</v>
      </c>
      <c r="I143" s="76"/>
      <c r="K143" s="15"/>
    </row>
    <row r="144" spans="1:11" s="6" customFormat="1" ht="12.75">
      <c r="A144" s="45"/>
      <c r="B144" s="83" t="s">
        <v>140</v>
      </c>
      <c r="F144" s="15"/>
      <c r="G144" s="99">
        <v>2393.08358</v>
      </c>
      <c r="H144" s="100">
        <v>2393.08358</v>
      </c>
      <c r="I144" s="76"/>
      <c r="K144" s="15"/>
    </row>
    <row r="145" spans="1:11" s="6" customFormat="1" ht="12.75">
      <c r="A145" s="45"/>
      <c r="B145" s="83" t="s">
        <v>141</v>
      </c>
      <c r="F145" s="15"/>
      <c r="G145" s="99">
        <v>1145.81405</v>
      </c>
      <c r="H145" s="100">
        <v>1145.81405</v>
      </c>
      <c r="I145" s="76"/>
      <c r="K145" s="15"/>
    </row>
    <row r="146" spans="1:11" s="6" customFormat="1" ht="12.75">
      <c r="A146" s="45"/>
      <c r="B146" s="83" t="s">
        <v>142</v>
      </c>
      <c r="F146" s="15"/>
      <c r="G146" s="99">
        <v>845.355</v>
      </c>
      <c r="H146" s="100">
        <v>845.355</v>
      </c>
      <c r="I146" s="76"/>
      <c r="K146" s="15"/>
    </row>
    <row r="147" spans="1:11" s="6" customFormat="1" ht="13.5" thickBot="1">
      <c r="A147" s="45"/>
      <c r="B147" s="83"/>
      <c r="F147" s="101"/>
      <c r="G147" s="102">
        <f>SUM(G141:G146)</f>
        <v>25810.21358</v>
      </c>
      <c r="H147" s="102">
        <f>SUM(H141:H146)</f>
        <v>25810.21358</v>
      </c>
      <c r="I147" s="76"/>
      <c r="K147" s="101"/>
    </row>
    <row r="148" spans="1:10" s="6" customFormat="1" ht="13.5" thickTop="1">
      <c r="A148" s="45"/>
      <c r="B148" s="83"/>
      <c r="C148" s="39"/>
      <c r="D148" s="73"/>
      <c r="E148" s="73"/>
      <c r="F148" s="73"/>
      <c r="G148" s="73"/>
      <c r="H148" s="73"/>
      <c r="I148" s="73"/>
      <c r="J148" s="39"/>
    </row>
    <row r="149" spans="1:10" s="6" customFormat="1" ht="12.75">
      <c r="A149" s="45"/>
      <c r="B149" s="83"/>
      <c r="C149" s="39"/>
      <c r="D149" s="73"/>
      <c r="E149" s="73"/>
      <c r="F149" s="73"/>
      <c r="G149" s="73"/>
      <c r="H149" s="73"/>
      <c r="I149" s="73"/>
      <c r="J149" s="39"/>
    </row>
    <row r="150" spans="1:7" ht="11.25">
      <c r="A150" s="7" t="s">
        <v>143</v>
      </c>
      <c r="B150" s="9" t="s">
        <v>144</v>
      </c>
      <c r="G150" s="103"/>
    </row>
    <row r="157" spans="1:4" ht="11.25">
      <c r="A157" s="7" t="s">
        <v>145</v>
      </c>
      <c r="B157" s="9" t="s">
        <v>146</v>
      </c>
      <c r="D157" s="3" t="s">
        <v>147</v>
      </c>
    </row>
    <row r="163" spans="1:5" ht="11.25">
      <c r="A163" s="45" t="s">
        <v>148</v>
      </c>
      <c r="B163" s="31" t="s">
        <v>149</v>
      </c>
      <c r="C163" s="6"/>
      <c r="D163" s="6"/>
      <c r="E163" s="6"/>
    </row>
    <row r="164" spans="1:5" ht="11.25">
      <c r="A164" s="45"/>
      <c r="B164" s="6"/>
      <c r="C164" s="6"/>
      <c r="D164" s="6"/>
      <c r="E164" s="6"/>
    </row>
    <row r="169" spans="1:2" s="104" customFormat="1" ht="11.25">
      <c r="A169" s="45" t="s">
        <v>150</v>
      </c>
      <c r="B169" s="31" t="s">
        <v>151</v>
      </c>
    </row>
    <row r="170" spans="1:2" s="104" customFormat="1" ht="11.25">
      <c r="A170" s="45"/>
      <c r="B170" s="31"/>
    </row>
    <row r="171" s="104" customFormat="1" ht="11.25">
      <c r="A171" s="105"/>
    </row>
    <row r="172" s="104" customFormat="1" ht="11.25">
      <c r="A172" s="105"/>
    </row>
    <row r="173" s="104" customFormat="1" ht="11.25">
      <c r="A173" s="105"/>
    </row>
    <row r="174" s="104" customFormat="1" ht="11.25">
      <c r="A174" s="105"/>
    </row>
    <row r="175" s="104" customFormat="1" ht="11.25">
      <c r="A175" s="105"/>
    </row>
    <row r="176" spans="1:2" s="6" customFormat="1" ht="11.25">
      <c r="A176" s="45" t="s">
        <v>152</v>
      </c>
      <c r="B176" s="31" t="s">
        <v>153</v>
      </c>
    </row>
    <row r="177" s="6" customFormat="1" ht="11.25">
      <c r="A177" s="45"/>
    </row>
    <row r="178" spans="1:8" s="6" customFormat="1" ht="12.75">
      <c r="A178" s="45"/>
      <c r="B178" s="76" t="s">
        <v>154</v>
      </c>
      <c r="C178" s="76"/>
      <c r="D178" s="76"/>
      <c r="E178" s="76"/>
      <c r="F178" s="76"/>
      <c r="G178" s="76"/>
      <c r="H178" s="76"/>
    </row>
    <row r="179" spans="1:8" s="6" customFormat="1" ht="12.75">
      <c r="A179" s="45"/>
      <c r="B179" s="76"/>
      <c r="C179" s="76"/>
      <c r="D179" s="76"/>
      <c r="E179" s="76"/>
      <c r="F179" s="76"/>
      <c r="G179" s="76"/>
      <c r="H179" s="86" t="s">
        <v>155</v>
      </c>
    </row>
    <row r="180" spans="1:8" s="6" customFormat="1" ht="12.75">
      <c r="A180" s="45"/>
      <c r="B180" s="76"/>
      <c r="C180" s="76"/>
      <c r="D180" s="76"/>
      <c r="E180" s="76"/>
      <c r="F180" s="76"/>
      <c r="G180" s="86"/>
      <c r="H180" s="86" t="s">
        <v>39</v>
      </c>
    </row>
    <row r="181" spans="1:8" s="6" customFormat="1" ht="12.75">
      <c r="A181" s="45"/>
      <c r="B181" s="76"/>
      <c r="C181" s="76"/>
      <c r="D181" s="76"/>
      <c r="E181" s="76"/>
      <c r="F181" s="76"/>
      <c r="G181" s="76"/>
      <c r="H181" s="86" t="s">
        <v>15</v>
      </c>
    </row>
    <row r="182" spans="1:8" s="6" customFormat="1" ht="12.75">
      <c r="A182" s="45"/>
      <c r="B182" s="76" t="s">
        <v>156</v>
      </c>
      <c r="C182" s="76"/>
      <c r="D182" s="76"/>
      <c r="E182" s="76"/>
      <c r="F182" s="76"/>
      <c r="G182" s="76"/>
      <c r="H182" s="106">
        <v>2000</v>
      </c>
    </row>
    <row r="183" spans="1:8" s="6" customFormat="1" ht="12.75">
      <c r="A183" s="45"/>
      <c r="B183" s="76" t="s">
        <v>157</v>
      </c>
      <c r="C183" s="76"/>
      <c r="D183" s="76"/>
      <c r="E183" s="76"/>
      <c r="F183" s="76"/>
      <c r="G183" s="76"/>
      <c r="H183" s="106">
        <v>0</v>
      </c>
    </row>
    <row r="184" spans="1:8" s="6" customFormat="1" ht="13.5" thickBot="1">
      <c r="A184" s="45"/>
      <c r="B184" s="76"/>
      <c r="C184" s="76"/>
      <c r="D184" s="76"/>
      <c r="E184" s="76"/>
      <c r="F184" s="76"/>
      <c r="G184" s="76"/>
      <c r="H184" s="102">
        <f>H182+H183</f>
        <v>2000</v>
      </c>
    </row>
    <row r="185" spans="1:6" s="6" customFormat="1" ht="12" hidden="1" thickTop="1">
      <c r="A185" s="45"/>
      <c r="F185" s="5" t="s">
        <v>15</v>
      </c>
    </row>
    <row r="186" spans="1:2" s="6" customFormat="1" ht="12" hidden="1" thickTop="1">
      <c r="A186" s="45"/>
      <c r="B186" s="6" t="s">
        <v>40</v>
      </c>
    </row>
    <row r="187" spans="1:6" s="6" customFormat="1" ht="12" hidden="1" thickTop="1">
      <c r="A187" s="45"/>
      <c r="B187" s="107" t="s">
        <v>158</v>
      </c>
      <c r="F187" s="108">
        <v>1300</v>
      </c>
    </row>
    <row r="188" s="6" customFormat="1" ht="12" hidden="1" thickTop="1">
      <c r="A188" s="45"/>
    </row>
    <row r="189" s="6" customFormat="1" ht="12" thickTop="1">
      <c r="A189" s="45"/>
    </row>
    <row r="190" s="6" customFormat="1" ht="11.25">
      <c r="A190" s="45"/>
    </row>
    <row r="191" s="6" customFormat="1" ht="11.25">
      <c r="A191" s="45"/>
    </row>
    <row r="192" s="6" customFormat="1" ht="11.25">
      <c r="A192" s="45" t="s">
        <v>159</v>
      </c>
    </row>
    <row r="193" s="6" customFormat="1" ht="11.25">
      <c r="A193" s="45"/>
    </row>
    <row r="194" spans="1:2" s="6" customFormat="1" ht="11.25">
      <c r="A194" s="45" t="s">
        <v>160</v>
      </c>
      <c r="B194" s="31" t="s">
        <v>161</v>
      </c>
    </row>
    <row r="195" s="6" customFormat="1" ht="11.25">
      <c r="A195" s="45"/>
    </row>
    <row r="196" s="6" customFormat="1" ht="11.25">
      <c r="A196" s="45"/>
    </row>
    <row r="197" s="6" customFormat="1" ht="11.25">
      <c r="A197" s="45"/>
    </row>
    <row r="198" s="6" customFormat="1" ht="11.25">
      <c r="A198" s="45"/>
    </row>
    <row r="199" s="6" customFormat="1" ht="11.25">
      <c r="A199" s="45"/>
    </row>
    <row r="200" s="6" customFormat="1" ht="11.25">
      <c r="A200" s="45"/>
    </row>
    <row r="201" s="6" customFormat="1" ht="11.25">
      <c r="A201" s="45"/>
    </row>
    <row r="202" s="6" customFormat="1" ht="11.25">
      <c r="A202" s="45"/>
    </row>
    <row r="203" s="6" customFormat="1" ht="11.25">
      <c r="A203" s="45"/>
    </row>
    <row r="204" s="6" customFormat="1" ht="11.25">
      <c r="A204" s="45"/>
    </row>
    <row r="205" s="6" customFormat="1" ht="11.25">
      <c r="A205" s="45"/>
    </row>
    <row r="206" s="6" customFormat="1" ht="11.25">
      <c r="A206" s="45"/>
    </row>
    <row r="207" s="6" customFormat="1" ht="11.25">
      <c r="A207" s="45"/>
    </row>
    <row r="208" s="6" customFormat="1" ht="11.25">
      <c r="A208" s="45"/>
    </row>
    <row r="209" spans="1:2" s="6" customFormat="1" ht="11.25">
      <c r="A209" s="45"/>
      <c r="B209" s="31"/>
    </row>
    <row r="210" spans="1:2" s="6" customFormat="1" ht="11.25">
      <c r="A210" s="45"/>
      <c r="B210" s="31"/>
    </row>
    <row r="211" spans="1:2" s="6" customFormat="1" ht="11.25">
      <c r="A211" s="45"/>
      <c r="B211" s="31"/>
    </row>
    <row r="212" spans="1:2" s="6" customFormat="1" ht="11.25">
      <c r="A212" s="45"/>
      <c r="B212" s="31"/>
    </row>
    <row r="213" spans="1:2" s="6" customFormat="1" ht="11.25">
      <c r="A213" s="45"/>
      <c r="B213" s="31"/>
    </row>
    <row r="214" spans="1:2" s="6" customFormat="1" ht="11.25">
      <c r="A214" s="45" t="s">
        <v>162</v>
      </c>
      <c r="B214" s="31" t="s">
        <v>163</v>
      </c>
    </row>
    <row r="215" s="6" customFormat="1" ht="11.25">
      <c r="A215" s="45"/>
    </row>
    <row r="216" s="6" customFormat="1" ht="11.25">
      <c r="A216" s="45"/>
    </row>
    <row r="217" s="6" customFormat="1" ht="11.25">
      <c r="A217" s="45"/>
    </row>
    <row r="218" s="6" customFormat="1" ht="11.25">
      <c r="A218" s="45"/>
    </row>
    <row r="219" s="6" customFormat="1" ht="11.25">
      <c r="A219" s="45"/>
    </row>
    <row r="220" s="6" customFormat="1" ht="11.25">
      <c r="A220" s="45"/>
    </row>
    <row r="221" s="6" customFormat="1" ht="11.25">
      <c r="A221" s="45"/>
    </row>
    <row r="222" s="6" customFormat="1" ht="11.25">
      <c r="A222" s="45"/>
    </row>
    <row r="223" spans="1:2" s="6" customFormat="1" ht="11.25">
      <c r="A223" s="45" t="s">
        <v>164</v>
      </c>
      <c r="B223" s="31" t="s">
        <v>165</v>
      </c>
    </row>
    <row r="224" s="6" customFormat="1" ht="11.25">
      <c r="A224" s="45"/>
    </row>
    <row r="225" s="6" customFormat="1" ht="11.25">
      <c r="A225" s="45"/>
    </row>
    <row r="226" s="6" customFormat="1" ht="11.25">
      <c r="A226" s="45"/>
    </row>
    <row r="227" s="6" customFormat="1" ht="11.25">
      <c r="A227" s="45"/>
    </row>
    <row r="228" s="6" customFormat="1" ht="11.25">
      <c r="A228" s="45"/>
    </row>
    <row r="229" s="6" customFormat="1" ht="11.25">
      <c r="A229" s="45"/>
    </row>
    <row r="230" s="6" customFormat="1" ht="11.25">
      <c r="A230" s="45"/>
    </row>
    <row r="231" s="6" customFormat="1" ht="11.25">
      <c r="A231" s="45"/>
    </row>
    <row r="232" s="6" customFormat="1" ht="11.25">
      <c r="A232" s="45"/>
    </row>
    <row r="233" s="6" customFormat="1" ht="11.25">
      <c r="A233" s="45"/>
    </row>
    <row r="234" spans="1:2" s="6" customFormat="1" ht="11.25">
      <c r="A234" s="45" t="s">
        <v>166</v>
      </c>
      <c r="B234" s="31" t="s">
        <v>24</v>
      </c>
    </row>
    <row r="235" spans="1:8" s="6" customFormat="1" ht="12.75">
      <c r="A235" s="45"/>
      <c r="B235" s="76"/>
      <c r="C235" s="76"/>
      <c r="D235" s="76"/>
      <c r="E235" s="76"/>
      <c r="F235" s="86" t="s">
        <v>136</v>
      </c>
      <c r="G235" s="76"/>
      <c r="H235" s="86" t="s">
        <v>8</v>
      </c>
    </row>
    <row r="236" spans="1:8" s="6" customFormat="1" ht="12.75">
      <c r="A236" s="45"/>
      <c r="B236" s="76"/>
      <c r="C236" s="76"/>
      <c r="D236" s="76"/>
      <c r="E236" s="76"/>
      <c r="F236" s="86" t="s">
        <v>10</v>
      </c>
      <c r="G236" s="76"/>
      <c r="H236" s="86" t="s">
        <v>11</v>
      </c>
    </row>
    <row r="237" spans="1:8" s="6" customFormat="1" ht="12.75">
      <c r="A237" s="45"/>
      <c r="B237" s="76"/>
      <c r="C237" s="76"/>
      <c r="D237" s="76"/>
      <c r="E237" s="76"/>
      <c r="F237" s="86" t="s">
        <v>13</v>
      </c>
      <c r="G237" s="76"/>
      <c r="H237" s="86" t="s">
        <v>13</v>
      </c>
    </row>
    <row r="238" spans="1:8" s="6" customFormat="1" ht="12.75">
      <c r="A238" s="45"/>
      <c r="B238" s="76"/>
      <c r="C238" s="76"/>
      <c r="D238" s="76"/>
      <c r="E238" s="76"/>
      <c r="F238" s="86" t="s">
        <v>15</v>
      </c>
      <c r="G238" s="76"/>
      <c r="H238" s="86" t="s">
        <v>15</v>
      </c>
    </row>
    <row r="239" spans="1:8" s="6" customFormat="1" ht="12.75">
      <c r="A239" s="45"/>
      <c r="B239" s="109" t="s">
        <v>167</v>
      </c>
      <c r="C239" s="76"/>
      <c r="D239" s="76"/>
      <c r="E239" s="76"/>
      <c r="F239" s="76"/>
      <c r="G239" s="76"/>
      <c r="H239" s="76"/>
    </row>
    <row r="240" spans="1:8" s="6" customFormat="1" ht="13.5">
      <c r="A240" s="45"/>
      <c r="B240" s="110" t="s">
        <v>168</v>
      </c>
      <c r="C240" s="76"/>
      <c r="D240" s="76"/>
      <c r="E240" s="76"/>
      <c r="F240" s="76"/>
      <c r="G240" s="76"/>
      <c r="H240" s="76"/>
    </row>
    <row r="241" spans="1:8" s="6" customFormat="1" ht="12.75" customHeight="1" hidden="1">
      <c r="A241" s="45"/>
      <c r="B241" s="76"/>
      <c r="C241" s="76"/>
      <c r="D241" s="76"/>
      <c r="E241" s="76"/>
      <c r="F241" s="106"/>
      <c r="G241" s="106"/>
      <c r="H241" s="106"/>
    </row>
    <row r="242" spans="1:13" s="6" customFormat="1" ht="12.75">
      <c r="A242" s="45"/>
      <c r="B242" s="76" t="s">
        <v>169</v>
      </c>
      <c r="C242" s="76"/>
      <c r="D242" s="76"/>
      <c r="E242" s="76"/>
      <c r="F242" s="106">
        <v>293.445</v>
      </c>
      <c r="G242" s="106"/>
      <c r="H242" s="106">
        <v>293.445</v>
      </c>
      <c r="K242" s="111"/>
      <c r="L242" s="108"/>
      <c r="M242" s="108"/>
    </row>
    <row r="243" spans="1:13" s="6" customFormat="1" ht="12.75">
      <c r="A243" s="45"/>
      <c r="B243" s="76" t="s">
        <v>170</v>
      </c>
      <c r="C243" s="76"/>
      <c r="D243" s="76"/>
      <c r="E243" s="76"/>
      <c r="F243" s="106">
        <v>56.523488</v>
      </c>
      <c r="G243" s="106"/>
      <c r="H243" s="106">
        <v>56.523488</v>
      </c>
      <c r="K243" s="112"/>
      <c r="M243" s="108"/>
    </row>
    <row r="244" spans="1:8" s="6" customFormat="1" ht="13.5" thickBot="1">
      <c r="A244" s="45"/>
      <c r="B244" s="76"/>
      <c r="C244" s="76"/>
      <c r="D244" s="76"/>
      <c r="E244" s="76"/>
      <c r="F244" s="113">
        <f>SUM(F242:F243)</f>
        <v>349.968488</v>
      </c>
      <c r="G244" s="106"/>
      <c r="H244" s="113">
        <f>SUM(H242:H243)</f>
        <v>349.968488</v>
      </c>
    </row>
    <row r="245" spans="1:8" s="6" customFormat="1" ht="13.5" thickTop="1">
      <c r="A245" s="45"/>
      <c r="B245" s="76"/>
      <c r="C245" s="76"/>
      <c r="D245" s="76"/>
      <c r="E245" s="76"/>
      <c r="F245" s="76"/>
      <c r="G245" s="76"/>
      <c r="H245" s="76"/>
    </row>
    <row r="246" spans="1:13" s="6" customFormat="1" ht="11.25">
      <c r="A246" s="45"/>
      <c r="K246" s="3"/>
      <c r="L246" s="3"/>
      <c r="M246" s="3"/>
    </row>
    <row r="247" spans="1:13" s="6" customFormat="1" ht="11.25">
      <c r="A247" s="45"/>
      <c r="B247" s="104"/>
      <c r="C247" s="104"/>
      <c r="D247" s="104"/>
      <c r="E247" s="104"/>
      <c r="F247" s="104"/>
      <c r="G247" s="104"/>
      <c r="H247" s="104"/>
      <c r="I247" s="104"/>
      <c r="K247" s="3"/>
      <c r="L247" s="3"/>
      <c r="M247" s="3"/>
    </row>
    <row r="248" spans="1:13" s="6" customFormat="1" ht="11.25">
      <c r="A248" s="45"/>
      <c r="B248" s="104"/>
      <c r="C248" s="104"/>
      <c r="D248" s="104"/>
      <c r="E248" s="104"/>
      <c r="F248" s="104"/>
      <c r="G248" s="104"/>
      <c r="H248" s="104"/>
      <c r="I248" s="104"/>
      <c r="K248" s="3"/>
      <c r="L248" s="3"/>
      <c r="M248" s="3"/>
    </row>
    <row r="249" spans="1:13" s="6" customFormat="1" ht="11.25">
      <c r="A249" s="45"/>
      <c r="K249" s="3"/>
      <c r="L249" s="3"/>
      <c r="M249" s="3"/>
    </row>
    <row r="250" spans="1:13" s="6" customFormat="1" ht="11.25">
      <c r="A250" s="45"/>
      <c r="K250" s="3"/>
      <c r="L250" s="3"/>
      <c r="M250" s="3"/>
    </row>
    <row r="251" spans="1:13" s="6" customFormat="1" ht="11.25">
      <c r="A251" s="45"/>
      <c r="K251" s="3"/>
      <c r="L251" s="3"/>
      <c r="M251" s="3"/>
    </row>
    <row r="252" spans="1:13" s="6" customFormat="1" ht="11.25">
      <c r="A252" s="45"/>
      <c r="K252" s="3"/>
      <c r="L252" s="3"/>
      <c r="M252" s="3"/>
    </row>
    <row r="253" spans="1:13" s="6" customFormat="1" ht="11.25">
      <c r="A253" s="45"/>
      <c r="K253" s="3"/>
      <c r="L253" s="3"/>
      <c r="M253" s="3"/>
    </row>
    <row r="254" spans="1:13" s="6" customFormat="1" ht="11.25">
      <c r="A254" s="45"/>
      <c r="K254" s="3"/>
      <c r="L254" s="3"/>
      <c r="M254" s="3"/>
    </row>
    <row r="255" spans="1:13" s="6" customFormat="1" ht="11.25">
      <c r="A255" s="45"/>
      <c r="K255" s="3"/>
      <c r="L255" s="3"/>
      <c r="M255" s="3"/>
    </row>
    <row r="256" spans="1:2" ht="11.25">
      <c r="A256" s="7" t="s">
        <v>171</v>
      </c>
      <c r="B256" s="9" t="s">
        <v>172</v>
      </c>
    </row>
    <row r="262" spans="1:2" ht="11.25">
      <c r="A262" s="7" t="s">
        <v>173</v>
      </c>
      <c r="B262" s="9" t="s">
        <v>174</v>
      </c>
    </row>
    <row r="268" spans="1:2" ht="11.25">
      <c r="A268" s="7" t="s">
        <v>175</v>
      </c>
      <c r="B268" s="9" t="s">
        <v>176</v>
      </c>
    </row>
    <row r="269" spans="1:11" ht="11.25">
      <c r="A269" s="45"/>
      <c r="B269" s="6"/>
      <c r="C269" s="6"/>
      <c r="D269" s="6"/>
      <c r="E269" s="6"/>
      <c r="F269" s="6"/>
      <c r="G269" s="6"/>
      <c r="H269" s="6"/>
      <c r="I269" s="6"/>
      <c r="K269" s="6"/>
    </row>
    <row r="270" spans="1:11" ht="11.25">
      <c r="A270" s="45"/>
      <c r="B270" s="6"/>
      <c r="C270" s="6"/>
      <c r="D270" s="6"/>
      <c r="E270" s="6"/>
      <c r="F270" s="6"/>
      <c r="G270" s="6"/>
      <c r="H270" s="6"/>
      <c r="I270" s="6"/>
      <c r="K270" s="6"/>
    </row>
    <row r="271" spans="1:11" ht="11.25">
      <c r="A271" s="45"/>
      <c r="B271" s="6"/>
      <c r="C271" s="6"/>
      <c r="D271" s="6"/>
      <c r="E271" s="6"/>
      <c r="F271" s="6"/>
      <c r="G271" s="6"/>
      <c r="H271" s="6"/>
      <c r="I271" s="6"/>
      <c r="K271" s="6"/>
    </row>
    <row r="272" spans="1:11" ht="11.25">
      <c r="A272" s="45"/>
      <c r="B272" s="6"/>
      <c r="C272" s="6"/>
      <c r="D272" s="6"/>
      <c r="E272" s="6"/>
      <c r="F272" s="6"/>
      <c r="G272" s="6"/>
      <c r="H272" s="6"/>
      <c r="I272" s="6"/>
      <c r="K272" s="6"/>
    </row>
    <row r="273" spans="1:11" ht="11.25">
      <c r="A273" s="45"/>
      <c r="B273" s="6"/>
      <c r="C273" s="6"/>
      <c r="D273" s="6"/>
      <c r="E273" s="6"/>
      <c r="F273" s="6"/>
      <c r="G273" s="6"/>
      <c r="H273" s="6"/>
      <c r="I273" s="6"/>
      <c r="K273" s="6"/>
    </row>
    <row r="274" spans="1:11" ht="11.25">
      <c r="A274" s="45"/>
      <c r="B274" s="6"/>
      <c r="C274" s="6"/>
      <c r="D274" s="6"/>
      <c r="E274" s="6"/>
      <c r="F274" s="6"/>
      <c r="G274" s="6"/>
      <c r="H274" s="6"/>
      <c r="I274" s="6"/>
      <c r="K274" s="6"/>
    </row>
    <row r="275" spans="1:11" ht="11.25">
      <c r="A275" s="45"/>
      <c r="B275" s="6"/>
      <c r="C275" s="6"/>
      <c r="D275" s="6"/>
      <c r="E275" s="6"/>
      <c r="F275" s="6"/>
      <c r="G275" s="6"/>
      <c r="H275" s="6"/>
      <c r="I275" s="6"/>
      <c r="K275" s="6"/>
    </row>
    <row r="276" spans="1:11" ht="11.25">
      <c r="A276" s="45"/>
      <c r="B276" s="6"/>
      <c r="C276" s="6"/>
      <c r="D276" s="6"/>
      <c r="E276" s="6"/>
      <c r="F276" s="6"/>
      <c r="G276" s="6"/>
      <c r="H276" s="6"/>
      <c r="I276" s="6"/>
      <c r="K276" s="6"/>
    </row>
    <row r="277" spans="1:11" ht="11.25">
      <c r="A277" s="45"/>
      <c r="B277" s="6"/>
      <c r="C277" s="6"/>
      <c r="D277" s="6"/>
      <c r="E277" s="6"/>
      <c r="F277" s="6"/>
      <c r="G277" s="6"/>
      <c r="H277" s="6"/>
      <c r="I277" s="6"/>
      <c r="K277" s="6"/>
    </row>
    <row r="278" spans="1:11" ht="11.25">
      <c r="A278" s="45"/>
      <c r="B278" s="6"/>
      <c r="C278" s="6"/>
      <c r="D278" s="6"/>
      <c r="E278" s="6"/>
      <c r="F278" s="6"/>
      <c r="G278" s="6"/>
      <c r="H278" s="6"/>
      <c r="I278" s="6"/>
      <c r="K278" s="6"/>
    </row>
    <row r="279" spans="1:11" ht="11.25">
      <c r="A279" s="45"/>
      <c r="B279" s="6"/>
      <c r="C279" s="6"/>
      <c r="D279" s="6"/>
      <c r="E279" s="6"/>
      <c r="F279" s="6"/>
      <c r="G279" s="6"/>
      <c r="H279" s="6"/>
      <c r="I279" s="6"/>
      <c r="K279" s="6"/>
    </row>
    <row r="280" spans="1:11" ht="11.25">
      <c r="A280" s="45"/>
      <c r="B280" s="6"/>
      <c r="C280" s="6"/>
      <c r="D280" s="6"/>
      <c r="E280" s="6"/>
      <c r="F280" s="6"/>
      <c r="G280" s="6"/>
      <c r="H280" s="6"/>
      <c r="I280" s="6"/>
      <c r="K280" s="6"/>
    </row>
    <row r="281" spans="1:11" ht="11.25">
      <c r="A281" s="45"/>
      <c r="B281" s="6"/>
      <c r="C281" s="6"/>
      <c r="D281" s="6"/>
      <c r="E281" s="6"/>
      <c r="F281" s="6"/>
      <c r="G281" s="6"/>
      <c r="H281" s="6"/>
      <c r="I281" s="6"/>
      <c r="K281" s="6"/>
    </row>
    <row r="282" spans="1:11" ht="11.25">
      <c r="A282" s="45"/>
      <c r="B282" s="6"/>
      <c r="C282" s="6"/>
      <c r="D282" s="6"/>
      <c r="E282" s="6"/>
      <c r="F282" s="6"/>
      <c r="G282" s="6"/>
      <c r="H282" s="6"/>
      <c r="I282" s="6"/>
      <c r="K282" s="6"/>
    </row>
    <row r="283" spans="1:11" ht="11.25">
      <c r="A283" s="45"/>
      <c r="B283" s="6"/>
      <c r="C283" s="6"/>
      <c r="D283" s="6"/>
      <c r="E283" s="6"/>
      <c r="F283" s="6"/>
      <c r="G283" s="6"/>
      <c r="H283" s="6"/>
      <c r="I283" s="6"/>
      <c r="K283" s="6"/>
    </row>
    <row r="284" spans="1:11" ht="11.25">
      <c r="A284" s="45"/>
      <c r="B284" s="6"/>
      <c r="C284" s="6"/>
      <c r="D284" s="6"/>
      <c r="E284" s="6"/>
      <c r="F284" s="6"/>
      <c r="G284" s="6"/>
      <c r="H284" s="6"/>
      <c r="I284" s="6"/>
      <c r="K284" s="6"/>
    </row>
    <row r="285" spans="1:11" ht="11.25">
      <c r="A285" s="45"/>
      <c r="B285" s="6"/>
      <c r="C285" s="6"/>
      <c r="D285" s="6"/>
      <c r="E285" s="6"/>
      <c r="F285" s="6"/>
      <c r="G285" s="6"/>
      <c r="H285" s="6"/>
      <c r="I285" s="6"/>
      <c r="K285" s="6"/>
    </row>
    <row r="286" spans="1:11" ht="11.25">
      <c r="A286" s="45"/>
      <c r="B286" s="6"/>
      <c r="C286" s="6"/>
      <c r="D286" s="6"/>
      <c r="E286" s="6"/>
      <c r="F286" s="6"/>
      <c r="G286" s="6"/>
      <c r="H286" s="6"/>
      <c r="I286" s="6"/>
      <c r="K286" s="6"/>
    </row>
    <row r="287" spans="1:11" ht="11.25">
      <c r="A287" s="45"/>
      <c r="B287" s="6"/>
      <c r="C287" s="6"/>
      <c r="D287" s="6"/>
      <c r="E287" s="6"/>
      <c r="F287" s="6"/>
      <c r="G287" s="6"/>
      <c r="H287" s="6"/>
      <c r="I287" s="6"/>
      <c r="K287" s="6"/>
    </row>
    <row r="288" spans="1:11" ht="11.25">
      <c r="A288" s="45"/>
      <c r="B288" s="6"/>
      <c r="C288" s="6"/>
      <c r="D288" s="6"/>
      <c r="E288" s="6"/>
      <c r="F288" s="6"/>
      <c r="G288" s="6"/>
      <c r="H288" s="6"/>
      <c r="I288" s="6"/>
      <c r="K288" s="6"/>
    </row>
    <row r="289" spans="1:11" ht="11.25">
      <c r="A289" s="45"/>
      <c r="B289" s="6"/>
      <c r="C289" s="6"/>
      <c r="D289" s="6"/>
      <c r="E289" s="6"/>
      <c r="F289" s="6"/>
      <c r="G289" s="6"/>
      <c r="H289" s="6"/>
      <c r="I289" s="6"/>
      <c r="K289" s="6"/>
    </row>
    <row r="290" spans="1:11" ht="11.25">
      <c r="A290" s="45"/>
      <c r="B290" s="6"/>
      <c r="C290" s="6"/>
      <c r="D290" s="6"/>
      <c r="E290" s="6"/>
      <c r="F290" s="6"/>
      <c r="G290" s="6"/>
      <c r="H290" s="6"/>
      <c r="I290" s="6"/>
      <c r="K290" s="6"/>
    </row>
    <row r="291" spans="1:11" ht="11.25">
      <c r="A291" s="45"/>
      <c r="B291" s="6"/>
      <c r="C291" s="6"/>
      <c r="D291" s="6"/>
      <c r="E291" s="6"/>
      <c r="F291" s="6"/>
      <c r="G291" s="6"/>
      <c r="H291" s="6"/>
      <c r="I291" s="6"/>
      <c r="K291" s="6"/>
    </row>
    <row r="292" spans="1:11" ht="11.25">
      <c r="A292" s="45"/>
      <c r="B292" s="6"/>
      <c r="C292" s="6"/>
      <c r="D292" s="6"/>
      <c r="E292" s="6"/>
      <c r="F292" s="6"/>
      <c r="G292" s="6"/>
      <c r="H292" s="6"/>
      <c r="I292" s="6"/>
      <c r="K292" s="6"/>
    </row>
    <row r="293" spans="1:11" ht="11.25">
      <c r="A293" s="45"/>
      <c r="B293" s="6"/>
      <c r="C293" s="6"/>
      <c r="D293" s="6"/>
      <c r="E293" s="6"/>
      <c r="F293" s="6"/>
      <c r="G293" s="6"/>
      <c r="H293" s="6"/>
      <c r="I293" s="6"/>
      <c r="K293" s="6"/>
    </row>
    <row r="294" spans="1:11" ht="11.25">
      <c r="A294" s="45"/>
      <c r="B294" s="6"/>
      <c r="C294" s="6"/>
      <c r="D294" s="6"/>
      <c r="E294" s="6"/>
      <c r="F294" s="6"/>
      <c r="G294" s="6"/>
      <c r="H294" s="6"/>
      <c r="I294" s="6"/>
      <c r="K294" s="6"/>
    </row>
    <row r="295" spans="1:11" ht="11.25">
      <c r="A295" s="45"/>
      <c r="B295" s="6"/>
      <c r="C295" s="6"/>
      <c r="D295" s="6"/>
      <c r="E295" s="6"/>
      <c r="F295" s="6"/>
      <c r="G295" s="6"/>
      <c r="H295" s="6"/>
      <c r="I295" s="6"/>
      <c r="K295" s="6"/>
    </row>
    <row r="296" spans="1:11" ht="11.25">
      <c r="A296" s="45"/>
      <c r="B296" s="6"/>
      <c r="C296" s="6"/>
      <c r="D296" s="6"/>
      <c r="E296" s="6"/>
      <c r="F296" s="6"/>
      <c r="G296" s="6"/>
      <c r="H296" s="6"/>
      <c r="I296" s="6"/>
      <c r="K296" s="6"/>
    </row>
    <row r="297" spans="1:11" ht="11.25">
      <c r="A297" s="45"/>
      <c r="B297" s="6"/>
      <c r="C297" s="6"/>
      <c r="D297" s="6"/>
      <c r="E297" s="6"/>
      <c r="F297" s="6"/>
      <c r="G297" s="6"/>
      <c r="H297" s="6"/>
      <c r="I297" s="6"/>
      <c r="K297" s="6"/>
    </row>
    <row r="298" spans="1:11" ht="11.25">
      <c r="A298" s="45"/>
      <c r="B298" s="6"/>
      <c r="C298" s="6"/>
      <c r="D298" s="6"/>
      <c r="E298" s="6"/>
      <c r="F298" s="6"/>
      <c r="G298" s="6"/>
      <c r="H298" s="6"/>
      <c r="I298" s="6"/>
      <c r="K298" s="6"/>
    </row>
    <row r="299" spans="1:11" ht="11.25">
      <c r="A299" s="45"/>
      <c r="B299" s="6"/>
      <c r="C299" s="6"/>
      <c r="D299" s="6"/>
      <c r="E299" s="6"/>
      <c r="F299" s="6"/>
      <c r="G299" s="6"/>
      <c r="H299" s="6"/>
      <c r="I299" s="6"/>
      <c r="K299" s="6"/>
    </row>
    <row r="300" spans="1:11" ht="11.25">
      <c r="A300" s="45"/>
      <c r="B300" s="6"/>
      <c r="C300" s="6"/>
      <c r="D300" s="6"/>
      <c r="E300" s="6"/>
      <c r="F300" s="6"/>
      <c r="G300" s="6"/>
      <c r="H300" s="6"/>
      <c r="I300" s="6"/>
      <c r="K300" s="6"/>
    </row>
    <row r="301" spans="1:11" ht="11.25">
      <c r="A301" s="45"/>
      <c r="B301" s="6"/>
      <c r="C301" s="6"/>
      <c r="D301" s="6"/>
      <c r="E301" s="6"/>
      <c r="F301" s="6"/>
      <c r="G301" s="6"/>
      <c r="H301" s="6"/>
      <c r="I301" s="6"/>
      <c r="K301" s="6"/>
    </row>
    <row r="302" spans="1:11" ht="11.25">
      <c r="A302" s="45"/>
      <c r="B302" s="6"/>
      <c r="C302" s="6"/>
      <c r="D302" s="6"/>
      <c r="E302" s="6"/>
      <c r="F302" s="6"/>
      <c r="G302" s="6"/>
      <c r="H302" s="6"/>
      <c r="I302" s="6"/>
      <c r="K302" s="6"/>
    </row>
    <row r="303" spans="1:11" ht="11.25">
      <c r="A303" s="45"/>
      <c r="B303" s="6"/>
      <c r="C303" s="6"/>
      <c r="D303" s="6"/>
      <c r="E303" s="6"/>
      <c r="F303" s="6"/>
      <c r="G303" s="6"/>
      <c r="H303" s="6"/>
      <c r="I303" s="6"/>
      <c r="K303" s="6"/>
    </row>
    <row r="304" spans="1:11" ht="11.25">
      <c r="A304" s="45"/>
      <c r="B304" s="6"/>
      <c r="C304" s="6"/>
      <c r="D304" s="6"/>
      <c r="E304" s="6"/>
      <c r="F304" s="6"/>
      <c r="G304" s="6"/>
      <c r="H304" s="114"/>
      <c r="I304" s="6"/>
      <c r="K304" s="6"/>
    </row>
    <row r="305" spans="1:11" ht="11.25">
      <c r="A305" s="45"/>
      <c r="B305" s="6"/>
      <c r="C305" s="6"/>
      <c r="D305" s="6"/>
      <c r="E305" s="6"/>
      <c r="F305" s="6"/>
      <c r="G305" s="6"/>
      <c r="H305" s="114"/>
      <c r="I305" s="6"/>
      <c r="K305" s="6"/>
    </row>
    <row r="306" spans="1:11" ht="11.25">
      <c r="A306" s="45"/>
      <c r="B306" s="6"/>
      <c r="C306" s="6"/>
      <c r="D306" s="6"/>
      <c r="E306" s="6"/>
      <c r="F306" s="6"/>
      <c r="G306" s="6"/>
      <c r="H306" s="114"/>
      <c r="I306" s="6"/>
      <c r="K306" s="6"/>
    </row>
    <row r="307" spans="1:11" ht="11.25">
      <c r="A307" s="45"/>
      <c r="B307" s="6"/>
      <c r="C307" s="6"/>
      <c r="D307" s="6"/>
      <c r="E307" s="6"/>
      <c r="F307" s="6"/>
      <c r="G307" s="6"/>
      <c r="H307" s="114"/>
      <c r="I307" s="6"/>
      <c r="K307" s="6"/>
    </row>
    <row r="308" spans="1:11" ht="11.25">
      <c r="A308" s="45"/>
      <c r="B308" s="6"/>
      <c r="C308" s="6"/>
      <c r="D308" s="6"/>
      <c r="E308" s="6"/>
      <c r="F308" s="6"/>
      <c r="G308" s="6"/>
      <c r="H308" s="114"/>
      <c r="I308" s="6"/>
      <c r="K308" s="6"/>
    </row>
    <row r="309" spans="1:11" ht="11.25">
      <c r="A309" s="45"/>
      <c r="B309" s="6"/>
      <c r="C309" s="6"/>
      <c r="D309" s="6"/>
      <c r="E309" s="6"/>
      <c r="F309" s="6"/>
      <c r="G309" s="6"/>
      <c r="H309" s="114"/>
      <c r="I309" s="6"/>
      <c r="K309" s="6"/>
    </row>
    <row r="310" spans="1:11" ht="11.25">
      <c r="A310" s="45"/>
      <c r="B310" s="6"/>
      <c r="C310" s="6"/>
      <c r="D310" s="6"/>
      <c r="E310" s="6"/>
      <c r="F310" s="6"/>
      <c r="G310" s="6"/>
      <c r="H310" s="114"/>
      <c r="I310" s="6"/>
      <c r="K310" s="6"/>
    </row>
    <row r="311" spans="1:11" ht="11.25">
      <c r="A311" s="45"/>
      <c r="B311" s="6"/>
      <c r="C311" s="6"/>
      <c r="D311" s="6"/>
      <c r="E311" s="6"/>
      <c r="F311" s="6"/>
      <c r="G311" s="6"/>
      <c r="H311" s="114"/>
      <c r="I311" s="6"/>
      <c r="K311" s="6"/>
    </row>
    <row r="312" spans="1:11" ht="11.25">
      <c r="A312" s="45"/>
      <c r="B312" s="6"/>
      <c r="C312" s="6"/>
      <c r="D312" s="6"/>
      <c r="E312" s="6"/>
      <c r="F312" s="6"/>
      <c r="G312" s="6"/>
      <c r="H312" s="114"/>
      <c r="I312" s="6"/>
      <c r="K312" s="6"/>
    </row>
    <row r="313" spans="1:8" s="6" customFormat="1" ht="11.25">
      <c r="A313" s="45"/>
      <c r="H313" s="114"/>
    </row>
    <row r="314" spans="1:8" s="6" customFormat="1" ht="11.25">
      <c r="A314" s="45"/>
      <c r="H314" s="114"/>
    </row>
    <row r="315" spans="1:8" s="6" customFormat="1" ht="11.25">
      <c r="A315" s="45"/>
      <c r="H315" s="114"/>
    </row>
    <row r="316" spans="1:8" s="6" customFormat="1" ht="11.25">
      <c r="A316" s="45"/>
      <c r="H316" s="114"/>
    </row>
    <row r="317" spans="1:8" s="6" customFormat="1" ht="11.25">
      <c r="A317" s="45"/>
      <c r="H317" s="114"/>
    </row>
    <row r="318" spans="1:8" s="6" customFormat="1" ht="11.25">
      <c r="A318" s="45"/>
      <c r="H318" s="114"/>
    </row>
    <row r="319" ht="11.25">
      <c r="H319" s="114"/>
    </row>
    <row r="320" spans="1:2" ht="11.25">
      <c r="A320" s="7" t="s">
        <v>177</v>
      </c>
      <c r="B320" s="9" t="s">
        <v>178</v>
      </c>
    </row>
    <row r="321" spans="1:8" ht="9.75" customHeight="1">
      <c r="A321" s="75"/>
      <c r="B321" s="115"/>
      <c r="C321" s="76"/>
      <c r="D321" s="76"/>
      <c r="E321" s="76"/>
      <c r="F321" s="76"/>
      <c r="G321" s="76"/>
      <c r="H321" s="76"/>
    </row>
    <row r="322" spans="1:8" ht="12.75">
      <c r="A322" s="75"/>
      <c r="B322" s="76" t="s">
        <v>179</v>
      </c>
      <c r="C322" s="76"/>
      <c r="D322" s="76"/>
      <c r="E322" s="76"/>
      <c r="F322" s="76"/>
      <c r="G322" s="76"/>
      <c r="H322" s="76"/>
    </row>
    <row r="323" spans="1:8" ht="12.75">
      <c r="A323" s="75"/>
      <c r="B323" s="115"/>
      <c r="C323" s="76"/>
      <c r="D323" s="76"/>
      <c r="E323" s="76"/>
      <c r="F323" s="86"/>
      <c r="G323" s="86"/>
      <c r="H323" s="86" t="s">
        <v>180</v>
      </c>
    </row>
    <row r="324" spans="2:8" ht="12.75">
      <c r="B324" s="76"/>
      <c r="C324" s="76"/>
      <c r="D324" s="76"/>
      <c r="E324" s="76"/>
      <c r="F324" s="86"/>
      <c r="G324" s="86"/>
      <c r="H324" s="116" t="s">
        <v>13</v>
      </c>
    </row>
    <row r="325" spans="2:8" ht="12.75">
      <c r="B325" s="76"/>
      <c r="C325" s="76"/>
      <c r="D325" s="76"/>
      <c r="E325" s="86"/>
      <c r="F325" s="86" t="s">
        <v>181</v>
      </c>
      <c r="G325" s="86" t="s">
        <v>182</v>
      </c>
      <c r="H325" s="86" t="s">
        <v>77</v>
      </c>
    </row>
    <row r="326" spans="2:8" ht="12.75">
      <c r="B326" s="76"/>
      <c r="C326" s="76"/>
      <c r="D326" s="76"/>
      <c r="E326" s="76"/>
      <c r="F326" s="86" t="s">
        <v>15</v>
      </c>
      <c r="G326" s="86" t="s">
        <v>15</v>
      </c>
      <c r="H326" s="86" t="s">
        <v>15</v>
      </c>
    </row>
    <row r="327" spans="2:8" ht="12.75">
      <c r="B327" s="76"/>
      <c r="C327" s="76"/>
      <c r="D327" s="76"/>
      <c r="E327" s="76"/>
      <c r="F327" s="76"/>
      <c r="G327" s="76"/>
      <c r="H327" s="76"/>
    </row>
    <row r="328" spans="2:8" ht="12.75">
      <c r="B328" s="76" t="s">
        <v>50</v>
      </c>
      <c r="C328" s="76"/>
      <c r="D328" s="76"/>
      <c r="E328" s="106"/>
      <c r="F328" s="106">
        <f>'BS'!B27</f>
        <v>11903.7985</v>
      </c>
      <c r="G328" s="106">
        <v>0</v>
      </c>
      <c r="H328" s="106">
        <f>SUM(F328:G328)</f>
        <v>11903.7985</v>
      </c>
    </row>
    <row r="329" spans="2:8" ht="12.75">
      <c r="B329" s="76" t="s">
        <v>183</v>
      </c>
      <c r="C329" s="76"/>
      <c r="D329" s="76"/>
      <c r="E329" s="106"/>
      <c r="F329" s="106">
        <f>'BS'!B40</f>
        <v>8808.60734</v>
      </c>
      <c r="G329" s="106">
        <v>0</v>
      </c>
      <c r="H329" s="106">
        <f>SUM(F329:G329)</f>
        <v>8808.60734</v>
      </c>
    </row>
    <row r="330" spans="2:8" ht="13.5" thickBot="1">
      <c r="B330" s="76" t="s">
        <v>77</v>
      </c>
      <c r="C330" s="76"/>
      <c r="D330" s="76"/>
      <c r="E330" s="76"/>
      <c r="F330" s="102">
        <f>SUM(F328:F329)</f>
        <v>20712.40584</v>
      </c>
      <c r="G330" s="102">
        <f>SUM(G328:G329)</f>
        <v>0</v>
      </c>
      <c r="H330" s="102">
        <f>SUM(H328:H329)</f>
        <v>20712.40584</v>
      </c>
    </row>
    <row r="331" spans="2:8" ht="13.5" thickTop="1">
      <c r="B331" s="76"/>
      <c r="C331" s="76"/>
      <c r="D331" s="76"/>
      <c r="E331" s="76"/>
      <c r="F331" s="76"/>
      <c r="G331" s="76"/>
      <c r="H331" s="76"/>
    </row>
    <row r="332" spans="2:8" ht="12.75">
      <c r="B332" s="76"/>
      <c r="C332" s="76"/>
      <c r="D332" s="76"/>
      <c r="E332" s="76"/>
      <c r="F332" s="76"/>
      <c r="G332" s="76"/>
      <c r="H332" s="76"/>
    </row>
    <row r="333" spans="1:2" ht="11.25">
      <c r="A333" s="7" t="s">
        <v>184</v>
      </c>
      <c r="B333" s="9" t="s">
        <v>185</v>
      </c>
    </row>
    <row r="334" ht="11.25">
      <c r="B334" s="9"/>
    </row>
    <row r="335" ht="11.25">
      <c r="B335" s="9"/>
    </row>
    <row r="336" ht="11.25">
      <c r="B336" s="9"/>
    </row>
    <row r="340" spans="1:8" ht="11.25">
      <c r="A340" s="7" t="s">
        <v>186</v>
      </c>
      <c r="B340" s="9" t="s">
        <v>187</v>
      </c>
      <c r="H340" s="8"/>
    </row>
    <row r="346" spans="1:13" s="6" customFormat="1" ht="11.25">
      <c r="A346" s="45" t="s">
        <v>188</v>
      </c>
      <c r="B346" s="31" t="s">
        <v>189</v>
      </c>
      <c r="K346" s="3"/>
      <c r="L346" s="3"/>
      <c r="M346" s="3"/>
    </row>
    <row r="347" spans="1:13" s="6" customFormat="1" ht="11.25">
      <c r="A347" s="45"/>
      <c r="F347" s="117"/>
      <c r="G347" s="108"/>
      <c r="H347" s="117"/>
      <c r="K347" s="3"/>
      <c r="L347" s="3"/>
      <c r="M347" s="3"/>
    </row>
    <row r="348" spans="1:8" s="6" customFormat="1" ht="11.25">
      <c r="A348" s="45"/>
      <c r="F348" s="118"/>
      <c r="G348" s="108"/>
      <c r="H348" s="118"/>
    </row>
    <row r="349" spans="1:8" s="6" customFormat="1" ht="11.25">
      <c r="A349" s="45"/>
      <c r="F349" s="118"/>
      <c r="G349" s="108"/>
      <c r="H349" s="118"/>
    </row>
    <row r="350" spans="1:8" s="6" customFormat="1" ht="11.25">
      <c r="A350" s="45"/>
      <c r="F350" s="118"/>
      <c r="G350" s="108"/>
      <c r="H350" s="118"/>
    </row>
    <row r="351" spans="1:8" s="6" customFormat="1" ht="11.25">
      <c r="A351" s="45"/>
      <c r="F351" s="118"/>
      <c r="G351" s="108"/>
      <c r="H351" s="118"/>
    </row>
    <row r="352" spans="1:8" s="6" customFormat="1" ht="11.25">
      <c r="A352" s="45"/>
      <c r="F352" s="118"/>
      <c r="G352" s="108"/>
      <c r="H352" s="118"/>
    </row>
    <row r="353" spans="1:8" s="6" customFormat="1" ht="11.25">
      <c r="A353" s="45"/>
      <c r="F353" s="118"/>
      <c r="G353" s="108"/>
      <c r="H353" s="118"/>
    </row>
    <row r="354" spans="1:9" ht="11.25">
      <c r="A354" s="45"/>
      <c r="B354" s="6"/>
      <c r="C354" s="6"/>
      <c r="D354" s="6"/>
      <c r="E354" s="6"/>
      <c r="F354" s="118"/>
      <c r="G354" s="108"/>
      <c r="H354" s="118"/>
      <c r="I354" s="6"/>
    </row>
    <row r="355" spans="1:9" ht="11.25">
      <c r="A355" s="45"/>
      <c r="B355" s="6"/>
      <c r="C355" s="6"/>
      <c r="D355" s="6"/>
      <c r="E355" s="6"/>
      <c r="F355" s="118"/>
      <c r="G355" s="108"/>
      <c r="H355" s="118"/>
      <c r="I355" s="6"/>
    </row>
    <row r="356" spans="1:2" ht="11.25">
      <c r="A356" s="7" t="s">
        <v>190</v>
      </c>
      <c r="B356" s="9" t="s">
        <v>191</v>
      </c>
    </row>
    <row r="357" spans="1:2" ht="11.25">
      <c r="A357" s="75"/>
      <c r="B357" s="9"/>
    </row>
    <row r="358" spans="1:9" ht="12.75">
      <c r="A358" s="75"/>
      <c r="B358" s="77" t="s">
        <v>192</v>
      </c>
      <c r="C358" s="77"/>
      <c r="D358" s="77"/>
      <c r="E358" s="77"/>
      <c r="F358" s="77"/>
      <c r="G358" s="77"/>
      <c r="H358" s="77"/>
      <c r="I358" s="119"/>
    </row>
    <row r="359" spans="1:9" ht="12.75">
      <c r="A359" s="75"/>
      <c r="B359" s="77"/>
      <c r="C359" s="77"/>
      <c r="D359" s="77"/>
      <c r="E359" s="77"/>
      <c r="F359" s="77"/>
      <c r="G359" s="77"/>
      <c r="H359" s="77"/>
      <c r="I359" s="119"/>
    </row>
    <row r="360" spans="1:10" ht="12.75">
      <c r="A360" s="75"/>
      <c r="B360" s="120"/>
      <c r="C360" s="77"/>
      <c r="D360" s="77"/>
      <c r="E360" s="77"/>
      <c r="F360" s="121" t="s">
        <v>193</v>
      </c>
      <c r="G360" s="121"/>
      <c r="H360" s="121" t="s">
        <v>60</v>
      </c>
      <c r="I360" s="122"/>
      <c r="J360" s="123"/>
    </row>
    <row r="361" spans="1:10" ht="12.75">
      <c r="A361" s="75"/>
      <c r="B361" s="120"/>
      <c r="C361" s="77"/>
      <c r="D361" s="77"/>
      <c r="E361" s="77"/>
      <c r="F361" s="116" t="s">
        <v>8</v>
      </c>
      <c r="G361" s="116"/>
      <c r="H361" s="116" t="s">
        <v>8</v>
      </c>
      <c r="I361" s="122"/>
      <c r="J361" s="123"/>
    </row>
    <row r="362" spans="1:10" ht="12.75">
      <c r="A362" s="75"/>
      <c r="B362" s="120"/>
      <c r="C362" s="77"/>
      <c r="D362" s="77"/>
      <c r="E362" s="77"/>
      <c r="F362" s="121" t="s">
        <v>10</v>
      </c>
      <c r="G362" s="121"/>
      <c r="H362" s="121" t="s">
        <v>11</v>
      </c>
      <c r="I362" s="122"/>
      <c r="J362" s="123"/>
    </row>
    <row r="363" spans="2:9" ht="12.75">
      <c r="B363" s="77"/>
      <c r="C363" s="77"/>
      <c r="D363" s="77"/>
      <c r="E363" s="77"/>
      <c r="F363" s="116" t="s">
        <v>13</v>
      </c>
      <c r="G363" s="116"/>
      <c r="H363" s="116" t="s">
        <v>13</v>
      </c>
      <c r="I363" s="119"/>
    </row>
    <row r="364" spans="2:9" ht="12.75">
      <c r="B364" s="77"/>
      <c r="C364" s="77"/>
      <c r="D364" s="77"/>
      <c r="E364" s="77"/>
      <c r="F364" s="86"/>
      <c r="G364" s="76"/>
      <c r="H364" s="86"/>
      <c r="I364" s="104"/>
    </row>
    <row r="365" spans="2:9" ht="13.5" thickBot="1">
      <c r="B365" s="77" t="s">
        <v>194</v>
      </c>
      <c r="C365" s="77"/>
      <c r="D365" s="77"/>
      <c r="E365" s="77"/>
      <c r="F365" s="124">
        <f>'IS'!B42</f>
        <v>3132.471722000001</v>
      </c>
      <c r="G365" s="106"/>
      <c r="H365" s="124">
        <f>'IS'!F42</f>
        <v>3132.471722000001</v>
      </c>
      <c r="I365" s="104"/>
    </row>
    <row r="366" spans="2:9" ht="13.5" thickTop="1">
      <c r="B366" s="77"/>
      <c r="C366" s="77"/>
      <c r="D366" s="77"/>
      <c r="E366" s="77"/>
      <c r="F366" s="86"/>
      <c r="G366" s="106"/>
      <c r="H366" s="125"/>
      <c r="I366" s="104"/>
    </row>
    <row r="367" spans="2:9" ht="12.75">
      <c r="B367" s="77" t="s">
        <v>195</v>
      </c>
      <c r="C367" s="77"/>
      <c r="D367" s="77"/>
      <c r="E367" s="77"/>
      <c r="F367" s="95"/>
      <c r="G367" s="106"/>
      <c r="H367" s="95"/>
      <c r="I367" s="104"/>
    </row>
    <row r="368" spans="2:9" ht="13.5" thickBot="1">
      <c r="B368" s="77" t="s">
        <v>196</v>
      </c>
      <c r="C368" s="77"/>
      <c r="D368" s="77"/>
      <c r="E368" s="77"/>
      <c r="F368" s="124">
        <f>'IS'!B45</f>
        <v>120000</v>
      </c>
      <c r="G368" s="106"/>
      <c r="H368" s="124">
        <f>'IS'!F45</f>
        <v>120000</v>
      </c>
      <c r="I368" s="104"/>
    </row>
    <row r="369" spans="2:9" ht="13.5" thickTop="1">
      <c r="B369" s="77"/>
      <c r="C369" s="77"/>
      <c r="D369" s="77"/>
      <c r="E369" s="77"/>
      <c r="F369" s="125"/>
      <c r="G369" s="106"/>
      <c r="H369" s="125"/>
      <c r="I369" s="104"/>
    </row>
    <row r="370" spans="2:9" ht="13.5" thickBot="1">
      <c r="B370" s="77" t="s">
        <v>197</v>
      </c>
      <c r="C370" s="77"/>
      <c r="D370" s="77"/>
      <c r="E370" s="77"/>
      <c r="F370" s="126">
        <f>'IS'!B47</f>
        <v>2.610393101666666</v>
      </c>
      <c r="G370" s="106"/>
      <c r="H370" s="126">
        <f>'IS'!F47</f>
        <v>2.610393101666666</v>
      </c>
      <c r="I370" s="104"/>
    </row>
    <row r="371" spans="2:9" ht="13.5" thickTop="1">
      <c r="B371" s="77"/>
      <c r="C371" s="77"/>
      <c r="D371" s="77"/>
      <c r="E371" s="77"/>
      <c r="F371" s="125"/>
      <c r="G371" s="106"/>
      <c r="H371" s="125"/>
      <c r="I371" s="6"/>
    </row>
    <row r="372" spans="6:9" ht="11.25">
      <c r="F372" s="118"/>
      <c r="G372" s="108"/>
      <c r="H372" s="118"/>
      <c r="I372" s="6"/>
    </row>
    <row r="373" spans="6:8" ht="11.25">
      <c r="F373" s="8"/>
      <c r="H373" s="8"/>
    </row>
    <row r="374" spans="6:8" ht="11.25">
      <c r="F374" s="8"/>
      <c r="H374" s="8"/>
    </row>
    <row r="375" spans="6:8" ht="11.25">
      <c r="F375" s="8"/>
      <c r="H375" s="8"/>
    </row>
    <row r="376" spans="6:8" ht="11.25">
      <c r="F376" s="8"/>
      <c r="H376" s="8"/>
    </row>
    <row r="377" spans="6:8" ht="11.25">
      <c r="F377" s="8"/>
      <c r="H377" s="8"/>
    </row>
    <row r="378" spans="6:8" ht="11.25">
      <c r="F378" s="8"/>
      <c r="H378" s="8"/>
    </row>
    <row r="379" spans="6:8" ht="11.25">
      <c r="F379" s="8"/>
      <c r="H379" s="8"/>
    </row>
    <row r="380" spans="6:8" ht="11.25">
      <c r="F380" s="8"/>
      <c r="H380" s="8"/>
    </row>
    <row r="381" spans="1:8" ht="11.25">
      <c r="A381" s="7" t="s">
        <v>198</v>
      </c>
      <c r="B381" s="9" t="s">
        <v>199</v>
      </c>
      <c r="F381" s="8"/>
      <c r="H381" s="8"/>
    </row>
    <row r="382" spans="6:8" ht="11.25">
      <c r="F382" s="8"/>
      <c r="H382" s="8"/>
    </row>
    <row r="383" spans="6:8" ht="11.25">
      <c r="F383" s="8"/>
      <c r="H383" s="8"/>
    </row>
    <row r="384" spans="6:8" ht="11.25">
      <c r="F384" s="8"/>
      <c r="H384" s="8"/>
    </row>
    <row r="385" spans="6:8" ht="11.25">
      <c r="F385" s="8"/>
      <c r="H385" s="8"/>
    </row>
    <row r="386" spans="2:9" ht="12.75">
      <c r="B386" s="77"/>
      <c r="C386" s="77"/>
      <c r="D386" s="77"/>
      <c r="E386" s="77"/>
      <c r="F386" s="116" t="s">
        <v>200</v>
      </c>
      <c r="G386" s="116"/>
      <c r="H386" s="116" t="s">
        <v>201</v>
      </c>
      <c r="I386" s="77"/>
    </row>
    <row r="387" spans="2:9" ht="12.75">
      <c r="B387" s="77"/>
      <c r="C387" s="77"/>
      <c r="D387" s="77"/>
      <c r="E387" s="77"/>
      <c r="F387" s="116" t="s">
        <v>202</v>
      </c>
      <c r="G387" s="116"/>
      <c r="H387" s="116" t="s">
        <v>203</v>
      </c>
      <c r="I387" s="77"/>
    </row>
    <row r="388" spans="2:9" ht="12.75">
      <c r="B388" s="77"/>
      <c r="C388" s="77"/>
      <c r="D388" s="77"/>
      <c r="E388" s="77"/>
      <c r="F388" s="116" t="s">
        <v>204</v>
      </c>
      <c r="G388" s="116"/>
      <c r="H388" s="116" t="s">
        <v>205</v>
      </c>
      <c r="I388" s="77"/>
    </row>
    <row r="389" spans="2:9" ht="12.75">
      <c r="B389" s="77"/>
      <c r="C389" s="77"/>
      <c r="D389" s="77"/>
      <c r="E389" s="77"/>
      <c r="F389" s="116" t="s">
        <v>206</v>
      </c>
      <c r="G389" s="116"/>
      <c r="H389" s="116" t="s">
        <v>13</v>
      </c>
      <c r="I389" s="77"/>
    </row>
    <row r="390" spans="2:9" ht="12.75">
      <c r="B390" s="77"/>
      <c r="C390" s="77"/>
      <c r="D390" s="77"/>
      <c r="E390" s="77"/>
      <c r="F390" s="116" t="s">
        <v>15</v>
      </c>
      <c r="G390" s="116"/>
      <c r="H390" s="116" t="s">
        <v>15</v>
      </c>
      <c r="I390" s="77"/>
    </row>
    <row r="391" spans="2:9" ht="12.75">
      <c r="B391" s="77"/>
      <c r="C391" s="77"/>
      <c r="D391" s="77"/>
      <c r="E391" s="77"/>
      <c r="F391" s="77"/>
      <c r="G391" s="116"/>
      <c r="H391" s="77"/>
      <c r="I391" s="77"/>
    </row>
    <row r="392" spans="2:8" ht="12.75">
      <c r="B392" s="77" t="s">
        <v>207</v>
      </c>
      <c r="C392" s="77"/>
      <c r="D392" s="77"/>
      <c r="E392" s="77"/>
      <c r="F392" s="127">
        <v>9500</v>
      </c>
      <c r="G392" s="128"/>
      <c r="H392" s="127">
        <v>9500</v>
      </c>
    </row>
    <row r="393" spans="2:9" ht="12.75">
      <c r="B393" s="77" t="s">
        <v>208</v>
      </c>
      <c r="C393" s="77"/>
      <c r="D393" s="77"/>
      <c r="E393" s="77"/>
      <c r="F393" s="127">
        <v>4625</v>
      </c>
      <c r="G393" s="128"/>
      <c r="H393" s="127">
        <v>4625</v>
      </c>
      <c r="I393" s="77"/>
    </row>
    <row r="394" spans="2:9" ht="12.75">
      <c r="B394" s="77" t="s">
        <v>209</v>
      </c>
      <c r="C394" s="77"/>
      <c r="D394" s="77"/>
      <c r="E394" s="77"/>
      <c r="F394" s="127">
        <v>3500</v>
      </c>
      <c r="G394" s="128"/>
      <c r="H394" s="127">
        <v>2489</v>
      </c>
      <c r="I394" s="77" t="s">
        <v>133</v>
      </c>
    </row>
    <row r="395" spans="2:9" ht="12.75">
      <c r="B395" s="77" t="s">
        <v>210</v>
      </c>
      <c r="C395" s="77"/>
      <c r="D395" s="77"/>
      <c r="E395" s="77"/>
      <c r="F395" s="127">
        <v>2300</v>
      </c>
      <c r="G395" s="128"/>
      <c r="H395" s="127">
        <v>2300</v>
      </c>
      <c r="I395" s="77" t="s">
        <v>131</v>
      </c>
    </row>
    <row r="396" spans="2:9" ht="13.5" thickBot="1">
      <c r="B396" s="77"/>
      <c r="C396" s="77"/>
      <c r="D396" s="77"/>
      <c r="E396" s="77"/>
      <c r="F396" s="129">
        <f>SUM(F392:F395)</f>
        <v>19925</v>
      </c>
      <c r="G396" s="116"/>
      <c r="H396" s="129">
        <f>SUM(H392:H395)</f>
        <v>18914</v>
      </c>
      <c r="I396" s="77"/>
    </row>
    <row r="397" spans="2:9" ht="13.5" thickTop="1">
      <c r="B397" s="77"/>
      <c r="C397" s="77"/>
      <c r="D397" s="77"/>
      <c r="E397" s="77"/>
      <c r="F397" s="116"/>
      <c r="G397" s="77"/>
      <c r="H397" s="116"/>
      <c r="I397" s="77"/>
    </row>
    <row r="398" spans="1:9" ht="11.25">
      <c r="A398" s="130"/>
      <c r="B398" s="119"/>
      <c r="C398" s="119"/>
      <c r="D398" s="119"/>
      <c r="E398" s="119"/>
      <c r="F398" s="131"/>
      <c r="G398" s="119"/>
      <c r="H398" s="131"/>
      <c r="I398" s="119"/>
    </row>
    <row r="399" spans="1:9" ht="11.25">
      <c r="A399" s="130"/>
      <c r="B399" s="119"/>
      <c r="C399" s="119"/>
      <c r="D399" s="119"/>
      <c r="E399" s="119"/>
      <c r="F399" s="131"/>
      <c r="G399" s="119"/>
      <c r="H399" s="131"/>
      <c r="I399" s="119"/>
    </row>
    <row r="400" spans="1:9" ht="11.25">
      <c r="A400" s="130"/>
      <c r="B400" s="119"/>
      <c r="C400" s="119"/>
      <c r="D400" s="119"/>
      <c r="E400" s="119"/>
      <c r="F400" s="131"/>
      <c r="G400" s="119"/>
      <c r="H400" s="131"/>
      <c r="I400" s="119"/>
    </row>
    <row r="401" spans="1:9" ht="11.25">
      <c r="A401" s="130"/>
      <c r="B401" s="119"/>
      <c r="C401" s="119"/>
      <c r="D401" s="119"/>
      <c r="E401" s="119"/>
      <c r="F401" s="131"/>
      <c r="G401" s="119"/>
      <c r="H401" s="131"/>
      <c r="I401" s="119"/>
    </row>
    <row r="402" spans="1:9" ht="11.25">
      <c r="A402" s="130"/>
      <c r="B402" s="119"/>
      <c r="C402" s="119"/>
      <c r="D402" s="119"/>
      <c r="E402" s="119"/>
      <c r="F402" s="131"/>
      <c r="G402" s="119"/>
      <c r="H402" s="131"/>
      <c r="I402" s="119"/>
    </row>
    <row r="403" spans="1:9" ht="11.25">
      <c r="A403" s="130"/>
      <c r="B403" s="119"/>
      <c r="C403" s="119"/>
      <c r="D403" s="119"/>
      <c r="E403" s="119"/>
      <c r="F403" s="131"/>
      <c r="G403" s="119"/>
      <c r="H403" s="131"/>
      <c r="I403" s="119"/>
    </row>
    <row r="404" spans="1:9" ht="11.25">
      <c r="A404" s="130"/>
      <c r="B404" s="119"/>
      <c r="C404" s="119"/>
      <c r="D404" s="119"/>
      <c r="E404" s="119"/>
      <c r="F404" s="131"/>
      <c r="G404" s="119"/>
      <c r="H404" s="131"/>
      <c r="I404" s="119"/>
    </row>
    <row r="405" spans="1:9" ht="11.25">
      <c r="A405" s="130"/>
      <c r="B405" s="119"/>
      <c r="C405" s="119"/>
      <c r="D405" s="119"/>
      <c r="E405" s="119"/>
      <c r="F405" s="131"/>
      <c r="G405" s="119"/>
      <c r="H405" s="131"/>
      <c r="I405" s="119"/>
    </row>
    <row r="406" spans="1:9" ht="11.25">
      <c r="A406" s="130"/>
      <c r="B406" s="119"/>
      <c r="C406" s="119"/>
      <c r="D406" s="119"/>
      <c r="E406" s="119"/>
      <c r="F406" s="131"/>
      <c r="G406" s="119"/>
      <c r="H406" s="131"/>
      <c r="I406" s="119"/>
    </row>
    <row r="407" spans="1:9" ht="11.25">
      <c r="A407" s="130"/>
      <c r="B407" s="119"/>
      <c r="C407" s="119"/>
      <c r="D407" s="119"/>
      <c r="E407" s="119"/>
      <c r="F407" s="131"/>
      <c r="G407" s="119"/>
      <c r="H407" s="131"/>
      <c r="I407" s="119"/>
    </row>
    <row r="408" spans="1:9" ht="11.25">
      <c r="A408" s="130"/>
      <c r="B408" s="119"/>
      <c r="C408" s="119"/>
      <c r="D408" s="119"/>
      <c r="E408" s="119"/>
      <c r="F408" s="131"/>
      <c r="G408" s="119"/>
      <c r="H408" s="131"/>
      <c r="I408" s="119"/>
    </row>
    <row r="409" spans="1:9" ht="11.25">
      <c r="A409" s="130"/>
      <c r="B409" s="119"/>
      <c r="C409" s="119"/>
      <c r="D409" s="119"/>
      <c r="E409" s="119"/>
      <c r="F409" s="131"/>
      <c r="G409" s="119"/>
      <c r="H409" s="131"/>
      <c r="I409" s="119"/>
    </row>
    <row r="410" spans="1:9" ht="11.25">
      <c r="A410" s="130"/>
      <c r="B410" s="119"/>
      <c r="C410" s="119"/>
      <c r="D410" s="119"/>
      <c r="E410" s="119"/>
      <c r="F410" s="131"/>
      <c r="G410" s="119"/>
      <c r="H410" s="131"/>
      <c r="I410" s="119"/>
    </row>
    <row r="411" spans="1:9" ht="11.25">
      <c r="A411" s="130"/>
      <c r="B411" s="119"/>
      <c r="C411" s="119"/>
      <c r="D411" s="119"/>
      <c r="E411" s="119"/>
      <c r="F411" s="131"/>
      <c r="G411" s="119"/>
      <c r="H411" s="131"/>
      <c r="I411" s="119"/>
    </row>
    <row r="412" spans="1:9" ht="11.25">
      <c r="A412" s="130"/>
      <c r="B412" s="119"/>
      <c r="C412" s="119"/>
      <c r="D412" s="119"/>
      <c r="E412" s="119"/>
      <c r="F412" s="131"/>
      <c r="G412" s="119"/>
      <c r="H412" s="131"/>
      <c r="I412" s="119"/>
    </row>
    <row r="413" spans="1:9" ht="11.25">
      <c r="A413" s="130"/>
      <c r="B413" s="119"/>
      <c r="C413" s="119"/>
      <c r="D413" s="119"/>
      <c r="E413" s="119"/>
      <c r="F413" s="131"/>
      <c r="G413" s="119"/>
      <c r="H413" s="131"/>
      <c r="I413" s="119"/>
    </row>
    <row r="414" spans="1:9" ht="11.25">
      <c r="A414" s="130"/>
      <c r="B414" s="119"/>
      <c r="C414" s="119"/>
      <c r="D414" s="119"/>
      <c r="E414" s="119"/>
      <c r="F414" s="131"/>
      <c r="G414" s="119"/>
      <c r="H414" s="131"/>
      <c r="I414" s="119"/>
    </row>
    <row r="415" spans="1:9" ht="11.25">
      <c r="A415" s="130"/>
      <c r="B415" s="119"/>
      <c r="C415" s="119"/>
      <c r="D415" s="119"/>
      <c r="E415" s="119"/>
      <c r="F415" s="131"/>
      <c r="G415" s="119"/>
      <c r="H415" s="131"/>
      <c r="I415" s="119"/>
    </row>
    <row r="416" spans="1:9" ht="11.25">
      <c r="A416" s="130"/>
      <c r="B416" s="119"/>
      <c r="C416" s="119"/>
      <c r="D416" s="119"/>
      <c r="E416" s="119"/>
      <c r="F416" s="131"/>
      <c r="G416" s="119"/>
      <c r="H416" s="131"/>
      <c r="I416" s="119"/>
    </row>
    <row r="417" spans="1:9" ht="11.25">
      <c r="A417" s="130"/>
      <c r="B417" s="119"/>
      <c r="C417" s="119"/>
      <c r="D417" s="119"/>
      <c r="E417" s="119"/>
      <c r="F417" s="131"/>
      <c r="G417" s="119"/>
      <c r="H417" s="131"/>
      <c r="I417" s="119"/>
    </row>
    <row r="418" spans="1:9" ht="11.25">
      <c r="A418" s="130"/>
      <c r="B418" s="119"/>
      <c r="C418" s="119"/>
      <c r="D418" s="119"/>
      <c r="E418" s="119"/>
      <c r="F418" s="131"/>
      <c r="G418" s="119"/>
      <c r="H418" s="131"/>
      <c r="I418" s="119"/>
    </row>
    <row r="419" spans="1:9" ht="11.25">
      <c r="A419" s="130"/>
      <c r="B419" s="119"/>
      <c r="C419" s="119"/>
      <c r="D419" s="119"/>
      <c r="E419" s="119"/>
      <c r="F419" s="131"/>
      <c r="G419" s="119"/>
      <c r="H419" s="131"/>
      <c r="I419" s="119"/>
    </row>
    <row r="420" spans="1:9" ht="11.25">
      <c r="A420" s="130"/>
      <c r="B420" s="119"/>
      <c r="C420" s="119"/>
      <c r="D420" s="119"/>
      <c r="E420" s="119"/>
      <c r="F420" s="131"/>
      <c r="G420" s="119"/>
      <c r="H420" s="131"/>
      <c r="I420" s="119"/>
    </row>
    <row r="421" spans="1:9" ht="11.25">
      <c r="A421" s="130"/>
      <c r="B421" s="119"/>
      <c r="C421" s="119"/>
      <c r="D421" s="119"/>
      <c r="E421" s="119"/>
      <c r="F421" s="131"/>
      <c r="G421" s="119"/>
      <c r="H421" s="131"/>
      <c r="I421" s="119"/>
    </row>
    <row r="422" spans="1:9" ht="11.25">
      <c r="A422" s="130"/>
      <c r="B422" s="119"/>
      <c r="C422" s="119"/>
      <c r="D422" s="119"/>
      <c r="E422" s="119"/>
      <c r="F422" s="131"/>
      <c r="G422" s="119"/>
      <c r="H422" s="131"/>
      <c r="I422" s="119"/>
    </row>
    <row r="423" spans="1:9" ht="11.25">
      <c r="A423" s="130"/>
      <c r="B423" s="119"/>
      <c r="C423" s="119"/>
      <c r="D423" s="119"/>
      <c r="E423" s="119"/>
      <c r="F423" s="131"/>
      <c r="G423" s="119"/>
      <c r="H423" s="131"/>
      <c r="I423" s="119"/>
    </row>
    <row r="424" spans="1:9" ht="11.25">
      <c r="A424" s="130"/>
      <c r="B424" s="119"/>
      <c r="C424" s="119"/>
      <c r="D424" s="119"/>
      <c r="E424" s="119"/>
      <c r="F424" s="131"/>
      <c r="G424" s="119"/>
      <c r="H424" s="131"/>
      <c r="I424" s="119"/>
    </row>
    <row r="425" spans="1:9" ht="11.25">
      <c r="A425" s="130"/>
      <c r="B425" s="119"/>
      <c r="C425" s="119"/>
      <c r="D425" s="119"/>
      <c r="E425" s="119"/>
      <c r="F425" s="131"/>
      <c r="G425" s="119"/>
      <c r="H425" s="131"/>
      <c r="I425" s="119"/>
    </row>
    <row r="426" spans="1:9" ht="11.25">
      <c r="A426" s="130"/>
      <c r="B426" s="119"/>
      <c r="C426" s="119"/>
      <c r="D426" s="119"/>
      <c r="E426" s="119"/>
      <c r="F426" s="131"/>
      <c r="G426" s="119"/>
      <c r="H426" s="131"/>
      <c r="I426" s="119"/>
    </row>
    <row r="427" spans="1:9" ht="11.25">
      <c r="A427" s="130"/>
      <c r="B427" s="119"/>
      <c r="C427" s="119"/>
      <c r="D427" s="119"/>
      <c r="E427" s="119"/>
      <c r="F427" s="131"/>
      <c r="G427" s="119"/>
      <c r="H427" s="131"/>
      <c r="I427" s="119"/>
    </row>
    <row r="428" spans="1:9" ht="11.25">
      <c r="A428" s="130"/>
      <c r="B428" s="119"/>
      <c r="C428" s="119"/>
      <c r="D428" s="119"/>
      <c r="E428" s="119"/>
      <c r="F428" s="131"/>
      <c r="G428" s="119"/>
      <c r="H428" s="131"/>
      <c r="I428" s="119"/>
    </row>
    <row r="429" spans="1:9" ht="11.25">
      <c r="A429" s="130"/>
      <c r="B429" s="119"/>
      <c r="C429" s="119"/>
      <c r="D429" s="119"/>
      <c r="E429" s="119"/>
      <c r="F429" s="131"/>
      <c r="G429" s="119"/>
      <c r="H429" s="131"/>
      <c r="I429" s="119"/>
    </row>
    <row r="430" spans="1:9" ht="11.25">
      <c r="A430" s="130"/>
      <c r="B430" s="119"/>
      <c r="C430" s="119"/>
      <c r="D430" s="119"/>
      <c r="E430" s="119"/>
      <c r="F430" s="131"/>
      <c r="G430" s="119"/>
      <c r="H430" s="131"/>
      <c r="I430" s="119"/>
    </row>
    <row r="431" spans="1:9" ht="11.25">
      <c r="A431" s="130"/>
      <c r="B431" s="119"/>
      <c r="C431" s="119"/>
      <c r="D431" s="119"/>
      <c r="E431" s="119"/>
      <c r="F431" s="131"/>
      <c r="G431" s="119"/>
      <c r="H431" s="131"/>
      <c r="I431" s="119"/>
    </row>
    <row r="432" spans="1:9" ht="11.25">
      <c r="A432" s="130"/>
      <c r="B432" s="119"/>
      <c r="C432" s="119"/>
      <c r="D432" s="119"/>
      <c r="E432" s="119"/>
      <c r="F432" s="131"/>
      <c r="G432" s="119"/>
      <c r="H432" s="131"/>
      <c r="I432" s="119"/>
    </row>
    <row r="433" spans="1:9" ht="11.25">
      <c r="A433" s="130"/>
      <c r="B433" s="119"/>
      <c r="C433" s="119"/>
      <c r="D433" s="119"/>
      <c r="E433" s="119"/>
      <c r="F433" s="131"/>
      <c r="G433" s="119"/>
      <c r="H433" s="131"/>
      <c r="I433" s="119"/>
    </row>
    <row r="434" spans="1:9" ht="11.25">
      <c r="A434" s="130"/>
      <c r="B434" s="119"/>
      <c r="C434" s="119"/>
      <c r="D434" s="119"/>
      <c r="E434" s="119"/>
      <c r="F434" s="131"/>
      <c r="G434" s="119"/>
      <c r="H434" s="131"/>
      <c r="I434" s="119"/>
    </row>
    <row r="435" spans="1:9" ht="11.25">
      <c r="A435" s="130"/>
      <c r="B435" s="119"/>
      <c r="C435" s="119"/>
      <c r="D435" s="119"/>
      <c r="E435" s="119"/>
      <c r="F435" s="131"/>
      <c r="G435" s="119"/>
      <c r="H435" s="131"/>
      <c r="I435" s="119"/>
    </row>
    <row r="436" spans="1:9" ht="11.25">
      <c r="A436" s="130"/>
      <c r="B436" s="119"/>
      <c r="C436" s="119"/>
      <c r="D436" s="119"/>
      <c r="E436" s="119"/>
      <c r="F436" s="131"/>
      <c r="G436" s="119"/>
      <c r="H436" s="131"/>
      <c r="I436" s="119"/>
    </row>
    <row r="437" spans="1:9" ht="11.25">
      <c r="A437" s="130"/>
      <c r="B437" s="119"/>
      <c r="C437" s="119"/>
      <c r="D437" s="119"/>
      <c r="E437" s="119"/>
      <c r="F437" s="131"/>
      <c r="G437" s="119"/>
      <c r="H437" s="131"/>
      <c r="I437" s="119"/>
    </row>
    <row r="438" spans="1:9" ht="11.25">
      <c r="A438" s="130"/>
      <c r="B438" s="119"/>
      <c r="C438" s="119"/>
      <c r="D438" s="119"/>
      <c r="E438" s="119"/>
      <c r="F438" s="131"/>
      <c r="G438" s="119"/>
      <c r="H438" s="131"/>
      <c r="I438" s="119"/>
    </row>
    <row r="439" spans="1:9" ht="11.25">
      <c r="A439" s="130"/>
      <c r="B439" s="119"/>
      <c r="C439" s="119"/>
      <c r="D439" s="119"/>
      <c r="E439" s="119"/>
      <c r="F439" s="131"/>
      <c r="G439" s="119"/>
      <c r="H439" s="131"/>
      <c r="I439" s="119"/>
    </row>
    <row r="440" spans="1:9" ht="11.25">
      <c r="A440" s="130"/>
      <c r="B440" s="119"/>
      <c r="C440" s="119"/>
      <c r="D440" s="119"/>
      <c r="E440" s="119"/>
      <c r="F440" s="131"/>
      <c r="G440" s="119"/>
      <c r="H440" s="131"/>
      <c r="I440" s="119"/>
    </row>
    <row r="441" spans="1:9" ht="11.25">
      <c r="A441" s="130"/>
      <c r="B441" s="119"/>
      <c r="C441" s="119"/>
      <c r="D441" s="119"/>
      <c r="E441" s="119"/>
      <c r="F441" s="131"/>
      <c r="G441" s="119"/>
      <c r="H441" s="131"/>
      <c r="I441" s="119"/>
    </row>
    <row r="442" spans="1:9" ht="11.25">
      <c r="A442" s="130"/>
      <c r="B442" s="119"/>
      <c r="C442" s="119"/>
      <c r="D442" s="119"/>
      <c r="E442" s="119"/>
      <c r="F442" s="131"/>
      <c r="G442" s="119"/>
      <c r="H442" s="131"/>
      <c r="I442" s="119"/>
    </row>
    <row r="443" spans="1:9" ht="11.25">
      <c r="A443" s="130"/>
      <c r="B443" s="119"/>
      <c r="C443" s="119"/>
      <c r="D443" s="119"/>
      <c r="E443" s="119"/>
      <c r="F443" s="131"/>
      <c r="G443" s="119"/>
      <c r="H443" s="131"/>
      <c r="I443" s="119"/>
    </row>
    <row r="444" spans="1:8" ht="11.25">
      <c r="A444" s="9" t="s">
        <v>211</v>
      </c>
      <c r="B444" s="9"/>
      <c r="F444" s="8"/>
      <c r="H444" s="8"/>
    </row>
    <row r="445" spans="1:9" ht="11.25">
      <c r="A445" s="31"/>
      <c r="B445" s="31"/>
      <c r="C445" s="6"/>
      <c r="D445" s="6"/>
      <c r="E445" s="6"/>
      <c r="F445" s="5"/>
      <c r="G445" s="6"/>
      <c r="H445" s="5"/>
      <c r="I445" s="6"/>
    </row>
    <row r="446" spans="1:11" ht="11.25">
      <c r="A446" s="31" t="s">
        <v>212</v>
      </c>
      <c r="B446" s="31"/>
      <c r="C446" s="6"/>
      <c r="D446" s="6"/>
      <c r="E446" s="6"/>
      <c r="F446" s="5"/>
      <c r="G446" s="6"/>
      <c r="H446" s="5"/>
      <c r="I446" s="6"/>
      <c r="K446" s="6"/>
    </row>
    <row r="447" spans="1:11" ht="11.25">
      <c r="A447" s="31"/>
      <c r="B447" s="31"/>
      <c r="C447" s="6"/>
      <c r="D447" s="6"/>
      <c r="E447" s="6"/>
      <c r="F447" s="5"/>
      <c r="G447" s="6"/>
      <c r="H447" s="5"/>
      <c r="I447" s="6"/>
      <c r="K447" s="6"/>
    </row>
    <row r="448" spans="1:11" ht="11.25">
      <c r="A448" s="31"/>
      <c r="B448" s="31"/>
      <c r="C448" s="6"/>
      <c r="D448" s="6"/>
      <c r="E448" s="6"/>
      <c r="F448" s="5"/>
      <c r="G448" s="6"/>
      <c r="H448" s="5"/>
      <c r="I448" s="6"/>
      <c r="K448" s="6"/>
    </row>
    <row r="449" spans="1:11" ht="11.25">
      <c r="A449" s="31"/>
      <c r="B449" s="31"/>
      <c r="C449" s="6"/>
      <c r="D449" s="6"/>
      <c r="E449" s="6"/>
      <c r="F449" s="5"/>
      <c r="G449" s="6"/>
      <c r="H449" s="5"/>
      <c r="I449" s="6"/>
      <c r="K449" s="6"/>
    </row>
    <row r="450" spans="1:11" ht="11.25">
      <c r="A450" s="31"/>
      <c r="B450" s="31"/>
      <c r="C450" s="6"/>
      <c r="D450" s="6"/>
      <c r="E450" s="6"/>
      <c r="F450" s="5"/>
      <c r="G450" s="6"/>
      <c r="H450" s="5"/>
      <c r="I450" s="6"/>
      <c r="K450" s="6"/>
    </row>
    <row r="451" spans="1:11" ht="11.25">
      <c r="A451" s="31"/>
      <c r="B451" s="31"/>
      <c r="C451" s="6"/>
      <c r="D451" s="6"/>
      <c r="E451" s="6"/>
      <c r="F451" s="5"/>
      <c r="G451" s="6"/>
      <c r="H451" s="5"/>
      <c r="I451" s="6"/>
      <c r="K451" s="6"/>
    </row>
    <row r="452" spans="1:11" ht="11.25">
      <c r="A452" s="31"/>
      <c r="B452" s="31"/>
      <c r="C452" s="6"/>
      <c r="D452" s="6"/>
      <c r="E452" s="6"/>
      <c r="F452" s="5"/>
      <c r="G452" s="6"/>
      <c r="H452" s="5"/>
      <c r="I452" s="6"/>
      <c r="K452" s="6"/>
    </row>
    <row r="453" spans="1:11" ht="11.25">
      <c r="A453" s="31"/>
      <c r="B453" s="31"/>
      <c r="C453" s="6"/>
      <c r="D453" s="6"/>
      <c r="E453" s="6"/>
      <c r="F453" s="5"/>
      <c r="G453" s="6"/>
      <c r="H453" s="5"/>
      <c r="I453" s="6"/>
      <c r="K453" s="6"/>
    </row>
    <row r="454" spans="1:11" ht="11.25">
      <c r="A454" s="31"/>
      <c r="B454" s="31"/>
      <c r="C454" s="6"/>
      <c r="D454" s="6"/>
      <c r="E454" s="6"/>
      <c r="F454" s="5"/>
      <c r="G454" s="6"/>
      <c r="H454" s="5"/>
      <c r="I454" s="6"/>
      <c r="K454" s="6"/>
    </row>
    <row r="455" spans="1:11" ht="11.25">
      <c r="A455" s="31"/>
      <c r="B455" s="31"/>
      <c r="C455" s="6"/>
      <c r="D455" s="6"/>
      <c r="E455" s="6"/>
      <c r="F455" s="5"/>
      <c r="G455" s="6"/>
      <c r="H455" s="5"/>
      <c r="I455" s="6"/>
      <c r="K455" s="6"/>
    </row>
    <row r="456" spans="1:11" ht="11.25">
      <c r="A456" s="31"/>
      <c r="B456" s="31"/>
      <c r="C456" s="6"/>
      <c r="D456" s="6"/>
      <c r="E456" s="6"/>
      <c r="F456" s="5"/>
      <c r="G456" s="6"/>
      <c r="H456" s="5"/>
      <c r="I456" s="6"/>
      <c r="K456" s="6"/>
    </row>
    <row r="457" spans="1:13" s="6" customFormat="1" ht="11.25">
      <c r="A457" s="31"/>
      <c r="B457" s="31"/>
      <c r="F457" s="5"/>
      <c r="H457" s="5"/>
      <c r="L457" s="3"/>
      <c r="M457" s="3"/>
    </row>
    <row r="458" spans="1:13" s="6" customFormat="1" ht="11.25">
      <c r="A458" s="31"/>
      <c r="B458" s="31"/>
      <c r="F458" s="5"/>
      <c r="H458" s="5"/>
      <c r="L458" s="3"/>
      <c r="M458" s="3"/>
    </row>
    <row r="459" spans="1:13" s="6" customFormat="1" ht="11.25">
      <c r="A459" s="31"/>
      <c r="B459" s="31"/>
      <c r="F459" s="5"/>
      <c r="H459" s="5"/>
      <c r="L459" s="3"/>
      <c r="M459" s="3"/>
    </row>
    <row r="460" spans="1:13" s="6" customFormat="1" ht="11.25">
      <c r="A460" s="31"/>
      <c r="B460" s="31"/>
      <c r="F460" s="5"/>
      <c r="H460" s="5"/>
      <c r="L460" s="3"/>
      <c r="M460" s="3"/>
    </row>
    <row r="461" spans="1:13" s="6" customFormat="1" ht="11.25">
      <c r="A461" s="31"/>
      <c r="B461" s="31"/>
      <c r="F461" s="5"/>
      <c r="H461" s="5"/>
      <c r="L461" s="3"/>
      <c r="M461" s="3"/>
    </row>
    <row r="462" spans="1:13" s="6" customFormat="1" ht="11.25">
      <c r="A462" s="31"/>
      <c r="B462" s="31"/>
      <c r="F462" s="5"/>
      <c r="H462" s="5"/>
      <c r="L462" s="3"/>
      <c r="M462" s="3"/>
    </row>
    <row r="463" spans="1:13" s="6" customFormat="1" ht="11.25">
      <c r="A463" s="45"/>
      <c r="F463" s="5"/>
      <c r="H463" s="5"/>
      <c r="L463" s="3"/>
      <c r="M463" s="3"/>
    </row>
    <row r="464" spans="1:13" s="6" customFormat="1" ht="11.25">
      <c r="A464" s="45"/>
      <c r="F464" s="5"/>
      <c r="H464" s="5"/>
      <c r="L464" s="3"/>
      <c r="M464" s="3"/>
    </row>
    <row r="465" spans="1:13" s="6" customFormat="1" ht="11.25">
      <c r="A465" s="45"/>
      <c r="F465" s="5"/>
      <c r="H465" s="5"/>
      <c r="L465" s="3"/>
      <c r="M465" s="3"/>
    </row>
    <row r="466" spans="1:13" s="6" customFormat="1" ht="11.25">
      <c r="A466" s="45"/>
      <c r="F466" s="5"/>
      <c r="H466" s="5"/>
      <c r="L466" s="3"/>
      <c r="M466" s="3"/>
    </row>
    <row r="467" spans="1:13" s="6" customFormat="1" ht="11.25">
      <c r="A467" s="45"/>
      <c r="F467" s="5"/>
      <c r="H467" s="5"/>
      <c r="L467" s="3"/>
      <c r="M467" s="3"/>
    </row>
    <row r="468" spans="1:13" s="6" customFormat="1" ht="11.25">
      <c r="A468" s="45"/>
      <c r="F468" s="5"/>
      <c r="H468" s="5"/>
      <c r="L468" s="3"/>
      <c r="M468" s="3"/>
    </row>
    <row r="469" spans="1:13" s="6" customFormat="1" ht="11.25">
      <c r="A469" s="45"/>
      <c r="F469" s="5"/>
      <c r="H469" s="5"/>
      <c r="L469" s="3"/>
      <c r="M469" s="3"/>
    </row>
    <row r="470" spans="1:13" s="6" customFormat="1" ht="11.25">
      <c r="A470" s="45"/>
      <c r="F470" s="118"/>
      <c r="G470" s="108"/>
      <c r="H470" s="118"/>
      <c r="L470" s="3"/>
      <c r="M470" s="3"/>
    </row>
    <row r="471" spans="1:8" s="6" customFormat="1" ht="11.25">
      <c r="A471" s="45"/>
      <c r="F471" s="118"/>
      <c r="G471" s="108"/>
      <c r="H471" s="118"/>
    </row>
    <row r="472" spans="1:8" s="6" customFormat="1" ht="11.25">
      <c r="A472" s="45"/>
      <c r="F472" s="118"/>
      <c r="G472" s="108"/>
      <c r="H472" s="118"/>
    </row>
    <row r="473" spans="1:8" s="6" customFormat="1" ht="11.25">
      <c r="A473" s="45"/>
      <c r="F473" s="118"/>
      <c r="G473" s="108"/>
      <c r="H473" s="118"/>
    </row>
    <row r="474" spans="1:8" s="6" customFormat="1" ht="11.25">
      <c r="A474" s="45"/>
      <c r="F474" s="118"/>
      <c r="G474" s="108"/>
      <c r="H474" s="118"/>
    </row>
    <row r="475" spans="1:8" s="6" customFormat="1" ht="11.25">
      <c r="A475" s="45"/>
      <c r="F475" s="118"/>
      <c r="G475" s="108"/>
      <c r="H475" s="118"/>
    </row>
    <row r="476" spans="1:8" s="6" customFormat="1" ht="11.25">
      <c r="A476" s="45"/>
      <c r="F476" s="118"/>
      <c r="G476" s="108"/>
      <c r="H476" s="118"/>
    </row>
    <row r="477" spans="1:8" s="6" customFormat="1" ht="11.25">
      <c r="A477" s="45"/>
      <c r="F477" s="118"/>
      <c r="G477" s="108"/>
      <c r="H477" s="118"/>
    </row>
    <row r="478" spans="1:8" s="6" customFormat="1" ht="11.25">
      <c r="A478" s="45"/>
      <c r="F478" s="118"/>
      <c r="G478" s="108"/>
      <c r="H478" s="118"/>
    </row>
    <row r="479" spans="1:8" s="6" customFormat="1" ht="11.25">
      <c r="A479" s="45"/>
      <c r="F479" s="118"/>
      <c r="G479" s="108"/>
      <c r="H479" s="118"/>
    </row>
    <row r="480" spans="1:8" s="6" customFormat="1" ht="11.25">
      <c r="A480" s="45"/>
      <c r="F480" s="118"/>
      <c r="G480" s="108"/>
      <c r="H480" s="118"/>
    </row>
    <row r="481" spans="1:8" s="6" customFormat="1" ht="11.25">
      <c r="A481" s="45"/>
      <c r="F481" s="118"/>
      <c r="G481" s="108"/>
      <c r="H481" s="118"/>
    </row>
    <row r="482" spans="1:8" s="6" customFormat="1" ht="11.25">
      <c r="A482" s="45"/>
      <c r="F482" s="118"/>
      <c r="G482" s="108"/>
      <c r="H482" s="118"/>
    </row>
    <row r="483" spans="1:8" s="6" customFormat="1" ht="11.25">
      <c r="A483" s="45"/>
      <c r="F483" s="118"/>
      <c r="G483" s="108"/>
      <c r="H483" s="118"/>
    </row>
    <row r="484" spans="1:8" s="6" customFormat="1" ht="11.25">
      <c r="A484" s="45"/>
      <c r="F484" s="118"/>
      <c r="G484" s="108"/>
      <c r="H484" s="118"/>
    </row>
    <row r="485" spans="1:8" s="6" customFormat="1" ht="11.25">
      <c r="A485" s="45"/>
      <c r="F485" s="118"/>
      <c r="G485" s="108"/>
      <c r="H485" s="118"/>
    </row>
    <row r="486" spans="1:8" s="6" customFormat="1" ht="11.25">
      <c r="A486" s="45"/>
      <c r="F486" s="118"/>
      <c r="G486" s="108"/>
      <c r="H486" s="118"/>
    </row>
    <row r="487" spans="1:8" s="6" customFormat="1" ht="11.25">
      <c r="A487" s="45"/>
      <c r="F487" s="118"/>
      <c r="G487" s="108"/>
      <c r="H487" s="118"/>
    </row>
    <row r="488" spans="1:8" s="6" customFormat="1" ht="11.25">
      <c r="A488" s="45"/>
      <c r="F488" s="118"/>
      <c r="G488" s="108"/>
      <c r="H488" s="118"/>
    </row>
    <row r="489" spans="1:8" s="6" customFormat="1" ht="11.25">
      <c r="A489" s="45"/>
      <c r="F489" s="118"/>
      <c r="G489" s="108"/>
      <c r="H489" s="118"/>
    </row>
    <row r="490" spans="1:8" s="6" customFormat="1" ht="11.25">
      <c r="A490" s="45"/>
      <c r="B490" s="6" t="s">
        <v>213</v>
      </c>
      <c r="F490" s="118"/>
      <c r="G490" s="108"/>
      <c r="H490" s="118"/>
    </row>
    <row r="491" spans="1:8" s="6" customFormat="1" ht="11.25">
      <c r="A491" s="45"/>
      <c r="B491" s="31" t="s">
        <v>214</v>
      </c>
      <c r="F491" s="118"/>
      <c r="G491" s="108"/>
      <c r="H491" s="118"/>
    </row>
    <row r="492" spans="1:11" ht="11.25">
      <c r="A492" s="45"/>
      <c r="B492" s="6"/>
      <c r="C492" s="6"/>
      <c r="D492" s="6"/>
      <c r="E492" s="6"/>
      <c r="F492" s="118"/>
      <c r="G492" s="108"/>
      <c r="H492" s="118"/>
      <c r="I492" s="6"/>
      <c r="K492" s="6"/>
    </row>
    <row r="493" spans="1:11" ht="11.25">
      <c r="A493" s="45"/>
      <c r="C493" s="6"/>
      <c r="D493" s="6"/>
      <c r="E493" s="6"/>
      <c r="F493" s="5"/>
      <c r="G493" s="6"/>
      <c r="H493" s="5"/>
      <c r="I493" s="6"/>
      <c r="K493" s="6"/>
    </row>
    <row r="494" spans="1:11" ht="11.25">
      <c r="A494" s="45"/>
      <c r="B494" s="3" t="s">
        <v>215</v>
      </c>
      <c r="C494" s="6"/>
      <c r="D494" s="6"/>
      <c r="E494" s="6"/>
      <c r="F494" s="5"/>
      <c r="G494" s="6"/>
      <c r="H494" s="5"/>
      <c r="I494" s="6"/>
      <c r="K494" s="6"/>
    </row>
    <row r="495" spans="2:8" ht="11.25">
      <c r="B495" s="3" t="s">
        <v>216</v>
      </c>
      <c r="F495" s="8"/>
      <c r="H495" s="8"/>
    </row>
    <row r="496" spans="2:8" ht="11.25">
      <c r="B496" s="3" t="s">
        <v>217</v>
      </c>
      <c r="F496" s="8"/>
      <c r="H496" s="8"/>
    </row>
    <row r="497" spans="2:8" ht="11.25">
      <c r="B497" s="3" t="s">
        <v>218</v>
      </c>
      <c r="F497" s="8"/>
      <c r="H497" s="8"/>
    </row>
    <row r="498" spans="6:8" ht="11.25">
      <c r="F498" s="8"/>
      <c r="H498" s="8"/>
    </row>
    <row r="499" spans="6:8" ht="11.25">
      <c r="F499" s="8"/>
      <c r="H499" s="8"/>
    </row>
  </sheetData>
  <mergeCells count="10">
    <mergeCell ref="H85:I85"/>
    <mergeCell ref="F86:G86"/>
    <mergeCell ref="H86:I86"/>
    <mergeCell ref="E90:F90"/>
    <mergeCell ref="G90:H90"/>
    <mergeCell ref="B91:D91"/>
    <mergeCell ref="G103:H103"/>
    <mergeCell ref="H128:I128"/>
    <mergeCell ref="F129:G129"/>
    <mergeCell ref="H129:I129"/>
  </mergeCells>
  <printOptions/>
  <pageMargins left="0.6" right="0.75" top="0.4" bottom="0.44" header="0.39"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shantawood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2006-04-25T04:01:45Z</cp:lastPrinted>
  <dcterms:created xsi:type="dcterms:W3CDTF">2006-04-25T02:19:19Z</dcterms:created>
  <dcterms:modified xsi:type="dcterms:W3CDTF">2006-04-25T07:25:19Z</dcterms:modified>
  <cp:category/>
  <cp:version/>
  <cp:contentType/>
  <cp:contentStatus/>
</cp:coreProperties>
</file>